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6e59744da862dc/Documentos/Documentação Taberna do Moe/"/>
    </mc:Choice>
  </mc:AlternateContent>
  <xr:revisionPtr revIDLastSave="729" documentId="8_{1A28AE24-A5D6-4493-868B-126638339684}" xr6:coauthVersionLast="47" xr6:coauthVersionMax="47" xr10:uidLastSave="{FD18DCCB-0464-4D30-8B39-D78A78225F72}"/>
  <bookViews>
    <workbookView xWindow="2595" yWindow="1860" windowWidth="21600" windowHeight="11385" tabRatio="854" xr2:uid="{2C79B1C2-8B58-4C80-9342-A7EB658A8787}"/>
  </bookViews>
  <sheets>
    <sheet name="Fluxo de Caixa" sheetId="7" r:id="rId1"/>
    <sheet name="Equipamentos" sheetId="1" r:id="rId2"/>
    <sheet name="Entregador Próprio" sheetId="56" r:id="rId3"/>
    <sheet name="Utilities" sheetId="3" r:id="rId4"/>
    <sheet name="Estrutura" sheetId="4" r:id="rId5"/>
    <sheet name="Ocupação" sheetId="5" r:id="rId6"/>
    <sheet name="Estoque_1" sheetId="6" r:id="rId7"/>
    <sheet name="Estoque_1 (2)" sheetId="20" r:id="rId8"/>
    <sheet name="Estoque_1 (3)" sheetId="21" r:id="rId9"/>
    <sheet name="Estoque_1 (4)" sheetId="22" r:id="rId10"/>
    <sheet name="Estoque_1 (5)" sheetId="23" r:id="rId11"/>
    <sheet name="Estoque_1 (6)" sheetId="24" r:id="rId12"/>
    <sheet name="Estoque_1 (7)" sheetId="25" r:id="rId13"/>
    <sheet name="Estoque_1 (8)" sheetId="26" r:id="rId14"/>
    <sheet name="Estoque_1 (9)" sheetId="27" r:id="rId15"/>
    <sheet name="Estoque_1 (10)" sheetId="28" r:id="rId16"/>
    <sheet name="Estoque_1 (11)" sheetId="29" r:id="rId17"/>
    <sheet name="Estoque_1 (12)" sheetId="30" r:id="rId18"/>
    <sheet name="Estoque_1 (13)" sheetId="31" r:id="rId19"/>
    <sheet name="Estoque_1 (14)" sheetId="33" r:id="rId20"/>
    <sheet name="Estoque_1 (15)" sheetId="34" r:id="rId21"/>
    <sheet name="Estoque_1 (16)" sheetId="35" r:id="rId22"/>
    <sheet name="Estoque_1 (17)" sheetId="36" r:id="rId23"/>
    <sheet name="Estoque_1 (18)" sheetId="37" r:id="rId24"/>
    <sheet name="Estoque_1 (19)" sheetId="38" r:id="rId25"/>
    <sheet name="Estoque_1 (20)" sheetId="39" r:id="rId26"/>
    <sheet name="Estoque_1 (21)" sheetId="40" r:id="rId27"/>
    <sheet name="Estoque_1 (22)" sheetId="41" r:id="rId28"/>
    <sheet name="Estoque_1 (23)" sheetId="42" r:id="rId29"/>
    <sheet name="Estoque_1 (24)" sheetId="43" r:id="rId30"/>
    <sheet name="Estoque_1 (25)" sheetId="44" r:id="rId31"/>
    <sheet name="Estoque_1 (26)" sheetId="45" r:id="rId32"/>
    <sheet name="Estoque_1 (27)" sheetId="46" r:id="rId33"/>
    <sheet name="Estoque_1 (28)" sheetId="47" r:id="rId34"/>
    <sheet name="Estoque_1 (29)" sheetId="48" r:id="rId35"/>
    <sheet name="Estoque_1 (30)" sheetId="49" r:id="rId36"/>
    <sheet name="Estoque_1 (31)" sheetId="50" r:id="rId37"/>
    <sheet name="Estoque_1 (32)" sheetId="51" r:id="rId38"/>
    <sheet name="Estoque_1 (33)" sheetId="52" r:id="rId39"/>
    <sheet name="Estoque_1 (34)" sheetId="53" r:id="rId40"/>
    <sheet name="Estoque_1 (35)" sheetId="54" r:id="rId41"/>
    <sheet name="Estoque_1 (36)" sheetId="55" r:id="rId42"/>
  </sheets>
  <definedNames>
    <definedName name="_xlnm._FilterDatabase" localSheetId="6" hidden="1">Estoque_1!$A$1:$I$77</definedName>
    <definedName name="_xlnm._FilterDatabase" localSheetId="15" hidden="1">'Estoque_1 (10)'!$A$1:$I$77</definedName>
    <definedName name="_xlnm._FilterDatabase" localSheetId="16" hidden="1">'Estoque_1 (11)'!$A$1:$I$77</definedName>
    <definedName name="_xlnm._FilterDatabase" localSheetId="17" hidden="1">'Estoque_1 (12)'!$A$1:$I$77</definedName>
    <definedName name="_xlnm._FilterDatabase" localSheetId="18" hidden="1">'Estoque_1 (13)'!$A$1:$I$77</definedName>
    <definedName name="_xlnm._FilterDatabase" localSheetId="19" hidden="1">'Estoque_1 (14)'!$A$1:$I$77</definedName>
    <definedName name="_xlnm._FilterDatabase" localSheetId="20" hidden="1">'Estoque_1 (15)'!$A$1:$I$77</definedName>
    <definedName name="_xlnm._FilterDatabase" localSheetId="21" hidden="1">'Estoque_1 (16)'!$A$1:$I$77</definedName>
    <definedName name="_xlnm._FilterDatabase" localSheetId="22" hidden="1">'Estoque_1 (17)'!$A$1:$I$77</definedName>
    <definedName name="_xlnm._FilterDatabase" localSheetId="23" hidden="1">'Estoque_1 (18)'!$A$1:$I$77</definedName>
    <definedName name="_xlnm._FilterDatabase" localSheetId="24" hidden="1">'Estoque_1 (19)'!$A$1:$I$77</definedName>
    <definedName name="_xlnm._FilterDatabase" localSheetId="7" hidden="1">'Estoque_1 (2)'!$A$1:$I$77</definedName>
    <definedName name="_xlnm._FilterDatabase" localSheetId="25" hidden="1">'Estoque_1 (20)'!$A$1:$I$77</definedName>
    <definedName name="_xlnm._FilterDatabase" localSheetId="26" hidden="1">'Estoque_1 (21)'!$A$1:$I$77</definedName>
    <definedName name="_xlnm._FilterDatabase" localSheetId="27" hidden="1">'Estoque_1 (22)'!$A$1:$I$77</definedName>
    <definedName name="_xlnm._FilterDatabase" localSheetId="28" hidden="1">'Estoque_1 (23)'!$A$1:$I$77</definedName>
    <definedName name="_xlnm._FilterDatabase" localSheetId="29" hidden="1">'Estoque_1 (24)'!$A$1:$I$77</definedName>
    <definedName name="_xlnm._FilterDatabase" localSheetId="30" hidden="1">'Estoque_1 (25)'!$A$1:$I$77</definedName>
    <definedName name="_xlnm._FilterDatabase" localSheetId="31" hidden="1">'Estoque_1 (26)'!$A$1:$I$77</definedName>
    <definedName name="_xlnm._FilterDatabase" localSheetId="32" hidden="1">'Estoque_1 (27)'!$A$1:$I$77</definedName>
    <definedName name="_xlnm._FilterDatabase" localSheetId="33" hidden="1">'Estoque_1 (28)'!$A$1:$I$77</definedName>
    <definedName name="_xlnm._FilterDatabase" localSheetId="34" hidden="1">'Estoque_1 (29)'!$A$1:$I$77</definedName>
    <definedName name="_xlnm._FilterDatabase" localSheetId="8" hidden="1">'Estoque_1 (3)'!$A$1:$I$77</definedName>
    <definedName name="_xlnm._FilterDatabase" localSheetId="35" hidden="1">'Estoque_1 (30)'!$A$1:$I$77</definedName>
    <definedName name="_xlnm._FilterDatabase" localSheetId="36" hidden="1">'Estoque_1 (31)'!$A$1:$I$77</definedName>
    <definedName name="_xlnm._FilterDatabase" localSheetId="37" hidden="1">'Estoque_1 (32)'!$A$1:$I$77</definedName>
    <definedName name="_xlnm._FilterDatabase" localSheetId="38" hidden="1">'Estoque_1 (33)'!$A$1:$I$77</definedName>
    <definedName name="_xlnm._FilterDatabase" localSheetId="39" hidden="1">'Estoque_1 (34)'!$A$1:$I$77</definedName>
    <definedName name="_xlnm._FilterDatabase" localSheetId="40" hidden="1">'Estoque_1 (35)'!$A$1:$I$77</definedName>
    <definedName name="_xlnm._FilterDatabase" localSheetId="41" hidden="1">'Estoque_1 (36)'!$A$1:$I$77</definedName>
    <definedName name="_xlnm._FilterDatabase" localSheetId="9" hidden="1">'Estoque_1 (4)'!$A$1:$I$77</definedName>
    <definedName name="_xlnm._FilterDatabase" localSheetId="10" hidden="1">'Estoque_1 (5)'!$A$1:$I$77</definedName>
    <definedName name="_xlnm._FilterDatabase" localSheetId="11" hidden="1">'Estoque_1 (6)'!$A$1:$I$77</definedName>
    <definedName name="_xlnm._FilterDatabase" localSheetId="12" hidden="1">'Estoque_1 (7)'!$A$1:$I$77</definedName>
    <definedName name="_xlnm._FilterDatabase" localSheetId="13" hidden="1">'Estoque_1 (8)'!$A$1:$I$77</definedName>
    <definedName name="_xlnm._FilterDatabase" localSheetId="14" hidden="1">'Estoque_1 (9)'!$A$1:$I$77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7" l="1"/>
  <c r="D9" i="7"/>
  <c r="E9" i="7"/>
  <c r="F9" i="7"/>
  <c r="E30" i="7"/>
  <c r="I4" i="56"/>
  <c r="I6" i="56"/>
  <c r="M5" i="56"/>
  <c r="M6" i="56" s="1"/>
  <c r="M7" i="56" s="1"/>
  <c r="B4" i="56"/>
  <c r="G2" i="20"/>
  <c r="N14" i="7"/>
  <c r="M14" i="7"/>
  <c r="L14" i="7"/>
  <c r="K14" i="7"/>
  <c r="J14" i="7"/>
  <c r="I14" i="7"/>
  <c r="H14" i="7"/>
  <c r="G14" i="7"/>
  <c r="F14" i="7"/>
  <c r="E14" i="7"/>
  <c r="O14" i="7"/>
  <c r="C33" i="7"/>
  <c r="H4" i="56"/>
  <c r="G4" i="56"/>
  <c r="F4" i="56"/>
  <c r="E4" i="56"/>
  <c r="D4" i="56"/>
  <c r="C4" i="56"/>
  <c r="I3" i="56"/>
  <c r="AL16" i="7"/>
  <c r="AK16" i="7"/>
  <c r="AJ16" i="7"/>
  <c r="AI16" i="7"/>
  <c r="AH16" i="7"/>
  <c r="AG16" i="7"/>
  <c r="AF16" i="7"/>
  <c r="AE16" i="7"/>
  <c r="AD16" i="7"/>
  <c r="AC16" i="7"/>
  <c r="AB16" i="7"/>
  <c r="AA16" i="7"/>
  <c r="Z16" i="7"/>
  <c r="Y16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X16" i="7"/>
  <c r="W16" i="7"/>
  <c r="V16" i="7"/>
  <c r="U16" i="7"/>
  <c r="T16" i="7"/>
  <c r="S16" i="7"/>
  <c r="R16" i="7"/>
  <c r="Q16" i="7"/>
  <c r="P16" i="7"/>
  <c r="O16" i="7"/>
  <c r="F2" i="1"/>
  <c r="E2" i="1"/>
  <c r="W15" i="7" l="1"/>
  <c r="T15" i="7"/>
  <c r="L15" i="7"/>
  <c r="AA15" i="7"/>
  <c r="M15" i="7"/>
  <c r="S15" i="7"/>
  <c r="K15" i="7"/>
  <c r="N15" i="7"/>
  <c r="J15" i="7"/>
  <c r="R15" i="7"/>
  <c r="Z15" i="7"/>
  <c r="U15" i="7"/>
  <c r="I15" i="7"/>
  <c r="P15" i="7"/>
  <c r="X15" i="7"/>
  <c r="AD15" i="7"/>
  <c r="AE15" i="7" s="1"/>
  <c r="G15" i="7"/>
  <c r="H15" i="7"/>
  <c r="Y15" i="7"/>
  <c r="AC15" i="7"/>
  <c r="AB15" i="7"/>
  <c r="Q15" i="7"/>
  <c r="O15" i="7"/>
  <c r="V15" i="7"/>
  <c r="H75" i="55"/>
  <c r="G75" i="55"/>
  <c r="F75" i="55"/>
  <c r="G74" i="55"/>
  <c r="H74" i="55" s="1"/>
  <c r="F74" i="55"/>
  <c r="G73" i="55"/>
  <c r="H73" i="55" s="1"/>
  <c r="F73" i="55"/>
  <c r="G72" i="55"/>
  <c r="H72" i="55" s="1"/>
  <c r="F72" i="55"/>
  <c r="H71" i="55"/>
  <c r="G71" i="55"/>
  <c r="F71" i="55"/>
  <c r="G70" i="55"/>
  <c r="H70" i="55" s="1"/>
  <c r="F70" i="55"/>
  <c r="G69" i="55"/>
  <c r="H69" i="55" s="1"/>
  <c r="F69" i="55"/>
  <c r="G68" i="55"/>
  <c r="H68" i="55" s="1"/>
  <c r="F68" i="55"/>
  <c r="H67" i="55"/>
  <c r="G67" i="55"/>
  <c r="F67" i="55"/>
  <c r="G66" i="55"/>
  <c r="H66" i="55" s="1"/>
  <c r="F66" i="55"/>
  <c r="G65" i="55"/>
  <c r="H65" i="55" s="1"/>
  <c r="F65" i="55"/>
  <c r="G64" i="55"/>
  <c r="H64" i="55" s="1"/>
  <c r="F64" i="55"/>
  <c r="H63" i="55"/>
  <c r="G63" i="55"/>
  <c r="F63" i="55"/>
  <c r="G62" i="55"/>
  <c r="H62" i="55" s="1"/>
  <c r="F62" i="55"/>
  <c r="G61" i="55"/>
  <c r="H61" i="55" s="1"/>
  <c r="F61" i="55"/>
  <c r="G60" i="55"/>
  <c r="H60" i="55" s="1"/>
  <c r="F60" i="55"/>
  <c r="H59" i="55"/>
  <c r="G59" i="55"/>
  <c r="F59" i="55"/>
  <c r="G58" i="55"/>
  <c r="H58" i="55" s="1"/>
  <c r="F58" i="55"/>
  <c r="G57" i="55"/>
  <c r="H57" i="55" s="1"/>
  <c r="F57" i="55"/>
  <c r="G56" i="55"/>
  <c r="H56" i="55" s="1"/>
  <c r="F56" i="55"/>
  <c r="H55" i="55"/>
  <c r="G55" i="55"/>
  <c r="F55" i="55"/>
  <c r="G54" i="55"/>
  <c r="H54" i="55" s="1"/>
  <c r="F54" i="55"/>
  <c r="G53" i="55"/>
  <c r="H53" i="55" s="1"/>
  <c r="F53" i="55"/>
  <c r="G52" i="55"/>
  <c r="H52" i="55" s="1"/>
  <c r="F52" i="55"/>
  <c r="H51" i="55"/>
  <c r="G51" i="55"/>
  <c r="F51" i="55"/>
  <c r="G50" i="55"/>
  <c r="H50" i="55" s="1"/>
  <c r="F50" i="55"/>
  <c r="G49" i="55"/>
  <c r="H49" i="55" s="1"/>
  <c r="F49" i="55"/>
  <c r="G48" i="55"/>
  <c r="H48" i="55" s="1"/>
  <c r="F48" i="55"/>
  <c r="H47" i="55"/>
  <c r="G47" i="55"/>
  <c r="F47" i="55"/>
  <c r="G46" i="55"/>
  <c r="H46" i="55" s="1"/>
  <c r="F46" i="55"/>
  <c r="G45" i="55"/>
  <c r="H45" i="55" s="1"/>
  <c r="F45" i="55"/>
  <c r="G44" i="55"/>
  <c r="H44" i="55" s="1"/>
  <c r="F44" i="55"/>
  <c r="H43" i="55"/>
  <c r="G43" i="55"/>
  <c r="F43" i="55"/>
  <c r="G42" i="55"/>
  <c r="H42" i="55" s="1"/>
  <c r="F42" i="55"/>
  <c r="G41" i="55"/>
  <c r="H41" i="55" s="1"/>
  <c r="F41" i="55"/>
  <c r="G40" i="55"/>
  <c r="H40" i="55" s="1"/>
  <c r="F40" i="55"/>
  <c r="H39" i="55"/>
  <c r="G39" i="55"/>
  <c r="F39" i="55"/>
  <c r="G38" i="55"/>
  <c r="H38" i="55" s="1"/>
  <c r="F38" i="55"/>
  <c r="G37" i="55"/>
  <c r="H37" i="55" s="1"/>
  <c r="F37" i="55"/>
  <c r="G36" i="55"/>
  <c r="H36" i="55" s="1"/>
  <c r="F36" i="55"/>
  <c r="H35" i="55"/>
  <c r="G35" i="55"/>
  <c r="F35" i="55"/>
  <c r="G34" i="55"/>
  <c r="H34" i="55" s="1"/>
  <c r="F34" i="55"/>
  <c r="G33" i="55"/>
  <c r="H33" i="55" s="1"/>
  <c r="F33" i="55"/>
  <c r="G32" i="55"/>
  <c r="H32" i="55" s="1"/>
  <c r="F32" i="55"/>
  <c r="H31" i="55"/>
  <c r="G31" i="55"/>
  <c r="F31" i="55"/>
  <c r="G30" i="55"/>
  <c r="H30" i="55" s="1"/>
  <c r="F30" i="55"/>
  <c r="G29" i="55"/>
  <c r="H29" i="55" s="1"/>
  <c r="F29" i="55"/>
  <c r="G28" i="55"/>
  <c r="H28" i="55" s="1"/>
  <c r="F28" i="55"/>
  <c r="H27" i="55"/>
  <c r="G27" i="55"/>
  <c r="F27" i="55"/>
  <c r="G26" i="55"/>
  <c r="H26" i="55" s="1"/>
  <c r="F26" i="55"/>
  <c r="G25" i="55"/>
  <c r="H25" i="55" s="1"/>
  <c r="F25" i="55"/>
  <c r="G24" i="55"/>
  <c r="H24" i="55" s="1"/>
  <c r="F24" i="55"/>
  <c r="H23" i="55"/>
  <c r="G23" i="55"/>
  <c r="F23" i="55"/>
  <c r="G22" i="55"/>
  <c r="H22" i="55" s="1"/>
  <c r="F22" i="55"/>
  <c r="G21" i="55"/>
  <c r="H21" i="55" s="1"/>
  <c r="F21" i="55"/>
  <c r="G20" i="55"/>
  <c r="H20" i="55" s="1"/>
  <c r="F20" i="55"/>
  <c r="H19" i="55"/>
  <c r="G19" i="55"/>
  <c r="F19" i="55"/>
  <c r="G18" i="55"/>
  <c r="H18" i="55" s="1"/>
  <c r="F18" i="55"/>
  <c r="G17" i="55"/>
  <c r="H17" i="55" s="1"/>
  <c r="F17" i="55"/>
  <c r="G16" i="55"/>
  <c r="H16" i="55" s="1"/>
  <c r="F16" i="55"/>
  <c r="H15" i="55"/>
  <c r="G15" i="55"/>
  <c r="F15" i="55"/>
  <c r="G14" i="55"/>
  <c r="H14" i="55" s="1"/>
  <c r="F14" i="55"/>
  <c r="G13" i="55"/>
  <c r="H13" i="55" s="1"/>
  <c r="F13" i="55"/>
  <c r="G12" i="55"/>
  <c r="H12" i="55" s="1"/>
  <c r="F12" i="55"/>
  <c r="H11" i="55"/>
  <c r="G11" i="55"/>
  <c r="F11" i="55"/>
  <c r="G10" i="55"/>
  <c r="H10" i="55" s="1"/>
  <c r="F10" i="55"/>
  <c r="G9" i="55"/>
  <c r="H9" i="55" s="1"/>
  <c r="F9" i="55"/>
  <c r="G8" i="55"/>
  <c r="H8" i="55" s="1"/>
  <c r="F8" i="55"/>
  <c r="H7" i="55"/>
  <c r="G7" i="55"/>
  <c r="F7" i="55"/>
  <c r="G6" i="55"/>
  <c r="H6" i="55" s="1"/>
  <c r="F6" i="55"/>
  <c r="G5" i="55"/>
  <c r="H5" i="55" s="1"/>
  <c r="F5" i="55"/>
  <c r="G4" i="55"/>
  <c r="H4" i="55" s="1"/>
  <c r="F4" i="55"/>
  <c r="H3" i="55"/>
  <c r="G3" i="55"/>
  <c r="F3" i="55"/>
  <c r="G2" i="55"/>
  <c r="H2" i="55" s="1"/>
  <c r="F2" i="55"/>
  <c r="F77" i="55" s="1"/>
  <c r="G75" i="54"/>
  <c r="H75" i="54" s="1"/>
  <c r="F75" i="54"/>
  <c r="G74" i="54"/>
  <c r="H74" i="54" s="1"/>
  <c r="F74" i="54"/>
  <c r="G73" i="54"/>
  <c r="H73" i="54" s="1"/>
  <c r="F73" i="54"/>
  <c r="H72" i="54"/>
  <c r="G72" i="54"/>
  <c r="F72" i="54"/>
  <c r="G71" i="54"/>
  <c r="H71" i="54" s="1"/>
  <c r="F71" i="54"/>
  <c r="G70" i="54"/>
  <c r="H70" i="54" s="1"/>
  <c r="F70" i="54"/>
  <c r="G69" i="54"/>
  <c r="H69" i="54" s="1"/>
  <c r="F69" i="54"/>
  <c r="H68" i="54"/>
  <c r="G68" i="54"/>
  <c r="F68" i="54"/>
  <c r="G67" i="54"/>
  <c r="H67" i="54" s="1"/>
  <c r="F67" i="54"/>
  <c r="G66" i="54"/>
  <c r="H66" i="54" s="1"/>
  <c r="F66" i="54"/>
  <c r="G65" i="54"/>
  <c r="H65" i="54" s="1"/>
  <c r="F65" i="54"/>
  <c r="H64" i="54"/>
  <c r="G64" i="54"/>
  <c r="F64" i="54"/>
  <c r="G63" i="54"/>
  <c r="H63" i="54" s="1"/>
  <c r="F63" i="54"/>
  <c r="G62" i="54"/>
  <c r="H62" i="54" s="1"/>
  <c r="F62" i="54"/>
  <c r="G61" i="54"/>
  <c r="H61" i="54" s="1"/>
  <c r="F61" i="54"/>
  <c r="H60" i="54"/>
  <c r="G60" i="54"/>
  <c r="F60" i="54"/>
  <c r="G59" i="54"/>
  <c r="H59" i="54" s="1"/>
  <c r="F59" i="54"/>
  <c r="G58" i="54"/>
  <c r="H58" i="54" s="1"/>
  <c r="F58" i="54"/>
  <c r="G57" i="54"/>
  <c r="H57" i="54" s="1"/>
  <c r="F57" i="54"/>
  <c r="H56" i="54"/>
  <c r="G56" i="54"/>
  <c r="F56" i="54"/>
  <c r="G55" i="54"/>
  <c r="H55" i="54" s="1"/>
  <c r="F55" i="54"/>
  <c r="G54" i="54"/>
  <c r="H54" i="54" s="1"/>
  <c r="F54" i="54"/>
  <c r="G53" i="54"/>
  <c r="H53" i="54" s="1"/>
  <c r="F53" i="54"/>
  <c r="H52" i="54"/>
  <c r="G52" i="54"/>
  <c r="F52" i="54"/>
  <c r="G51" i="54"/>
  <c r="H51" i="54" s="1"/>
  <c r="F51" i="54"/>
  <c r="G50" i="54"/>
  <c r="H50" i="54" s="1"/>
  <c r="F50" i="54"/>
  <c r="G49" i="54"/>
  <c r="H49" i="54" s="1"/>
  <c r="F49" i="54"/>
  <c r="H48" i="54"/>
  <c r="G48" i="54"/>
  <c r="F48" i="54"/>
  <c r="G47" i="54"/>
  <c r="H47" i="54" s="1"/>
  <c r="F47" i="54"/>
  <c r="G46" i="54"/>
  <c r="H46" i="54" s="1"/>
  <c r="F46" i="54"/>
  <c r="G45" i="54"/>
  <c r="H45" i="54" s="1"/>
  <c r="F45" i="54"/>
  <c r="H44" i="54"/>
  <c r="G44" i="54"/>
  <c r="F44" i="54"/>
  <c r="G43" i="54"/>
  <c r="H43" i="54" s="1"/>
  <c r="F43" i="54"/>
  <c r="G42" i="54"/>
  <c r="H42" i="54" s="1"/>
  <c r="F42" i="54"/>
  <c r="G41" i="54"/>
  <c r="H41" i="54" s="1"/>
  <c r="F41" i="54"/>
  <c r="H40" i="54"/>
  <c r="G40" i="54"/>
  <c r="F40" i="54"/>
  <c r="G39" i="54"/>
  <c r="H39" i="54" s="1"/>
  <c r="F39" i="54"/>
  <c r="G38" i="54"/>
  <c r="H38" i="54" s="1"/>
  <c r="F38" i="54"/>
  <c r="G37" i="54"/>
  <c r="H37" i="54" s="1"/>
  <c r="F37" i="54"/>
  <c r="H36" i="54"/>
  <c r="G36" i="54"/>
  <c r="F36" i="54"/>
  <c r="G35" i="54"/>
  <c r="H35" i="54" s="1"/>
  <c r="F35" i="54"/>
  <c r="G34" i="54"/>
  <c r="H34" i="54" s="1"/>
  <c r="F34" i="54"/>
  <c r="G33" i="54"/>
  <c r="H33" i="54" s="1"/>
  <c r="F33" i="54"/>
  <c r="H32" i="54"/>
  <c r="G32" i="54"/>
  <c r="F32" i="54"/>
  <c r="G31" i="54"/>
  <c r="H31" i="54" s="1"/>
  <c r="F31" i="54"/>
  <c r="G30" i="54"/>
  <c r="H30" i="54" s="1"/>
  <c r="F30" i="54"/>
  <c r="G29" i="54"/>
  <c r="H29" i="54" s="1"/>
  <c r="F29" i="54"/>
  <c r="H28" i="54"/>
  <c r="G28" i="54"/>
  <c r="F28" i="54"/>
  <c r="G27" i="54"/>
  <c r="H27" i="54" s="1"/>
  <c r="F27" i="54"/>
  <c r="G26" i="54"/>
  <c r="H26" i="54" s="1"/>
  <c r="F26" i="54"/>
  <c r="G25" i="54"/>
  <c r="H25" i="54" s="1"/>
  <c r="F25" i="54"/>
  <c r="H24" i="54"/>
  <c r="G24" i="54"/>
  <c r="F24" i="54"/>
  <c r="G23" i="54"/>
  <c r="H23" i="54" s="1"/>
  <c r="F23" i="54"/>
  <c r="G22" i="54"/>
  <c r="H22" i="54" s="1"/>
  <c r="F22" i="54"/>
  <c r="G21" i="54"/>
  <c r="H21" i="54" s="1"/>
  <c r="F21" i="54"/>
  <c r="H20" i="54"/>
  <c r="G20" i="54"/>
  <c r="F20" i="54"/>
  <c r="G19" i="54"/>
  <c r="H19" i="54" s="1"/>
  <c r="F19" i="54"/>
  <c r="G18" i="54"/>
  <c r="H18" i="54" s="1"/>
  <c r="F18" i="54"/>
  <c r="G17" i="54"/>
  <c r="H17" i="54" s="1"/>
  <c r="F17" i="54"/>
  <c r="H16" i="54"/>
  <c r="G16" i="54"/>
  <c r="F16" i="54"/>
  <c r="G15" i="54"/>
  <c r="H15" i="54" s="1"/>
  <c r="F15" i="54"/>
  <c r="G14" i="54"/>
  <c r="H14" i="54" s="1"/>
  <c r="F14" i="54"/>
  <c r="G13" i="54"/>
  <c r="H13" i="54" s="1"/>
  <c r="F13" i="54"/>
  <c r="H12" i="54"/>
  <c r="G12" i="54"/>
  <c r="F12" i="54"/>
  <c r="G11" i="54"/>
  <c r="H11" i="54" s="1"/>
  <c r="F11" i="54"/>
  <c r="G10" i="54"/>
  <c r="H10" i="54" s="1"/>
  <c r="F10" i="54"/>
  <c r="G9" i="54"/>
  <c r="H9" i="54" s="1"/>
  <c r="F9" i="54"/>
  <c r="H8" i="54"/>
  <c r="G8" i="54"/>
  <c r="F8" i="54"/>
  <c r="G7" i="54"/>
  <c r="H7" i="54" s="1"/>
  <c r="F7" i="54"/>
  <c r="G6" i="54"/>
  <c r="H6" i="54" s="1"/>
  <c r="F6" i="54"/>
  <c r="H5" i="54"/>
  <c r="G5" i="54"/>
  <c r="F5" i="54"/>
  <c r="H4" i="54"/>
  <c r="G4" i="54"/>
  <c r="F4" i="54"/>
  <c r="G3" i="54"/>
  <c r="H3" i="54" s="1"/>
  <c r="F3" i="54"/>
  <c r="G2" i="54"/>
  <c r="H2" i="54" s="1"/>
  <c r="F2" i="54"/>
  <c r="F77" i="54" s="1"/>
  <c r="G75" i="53"/>
  <c r="H75" i="53" s="1"/>
  <c r="F75" i="53"/>
  <c r="G74" i="53"/>
  <c r="H74" i="53" s="1"/>
  <c r="F74" i="53"/>
  <c r="G73" i="53"/>
  <c r="H73" i="53" s="1"/>
  <c r="F73" i="53"/>
  <c r="G72" i="53"/>
  <c r="H72" i="53" s="1"/>
  <c r="F72" i="53"/>
  <c r="G71" i="53"/>
  <c r="H71" i="53" s="1"/>
  <c r="F71" i="53"/>
  <c r="G70" i="53"/>
  <c r="H70" i="53" s="1"/>
  <c r="F70" i="53"/>
  <c r="G69" i="53"/>
  <c r="H69" i="53" s="1"/>
  <c r="F69" i="53"/>
  <c r="G68" i="53"/>
  <c r="H68" i="53" s="1"/>
  <c r="F68" i="53"/>
  <c r="G67" i="53"/>
  <c r="H67" i="53" s="1"/>
  <c r="F67" i="53"/>
  <c r="G66" i="53"/>
  <c r="H66" i="53" s="1"/>
  <c r="F66" i="53"/>
  <c r="G65" i="53"/>
  <c r="H65" i="53" s="1"/>
  <c r="F65" i="53"/>
  <c r="G64" i="53"/>
  <c r="H64" i="53" s="1"/>
  <c r="F64" i="53"/>
  <c r="G63" i="53"/>
  <c r="H63" i="53" s="1"/>
  <c r="F63" i="53"/>
  <c r="G62" i="53"/>
  <c r="H62" i="53" s="1"/>
  <c r="F62" i="53"/>
  <c r="G61" i="53"/>
  <c r="H61" i="53" s="1"/>
  <c r="F61" i="53"/>
  <c r="G60" i="53"/>
  <c r="H60" i="53" s="1"/>
  <c r="F60" i="53"/>
  <c r="G59" i="53"/>
  <c r="H59" i="53" s="1"/>
  <c r="F59" i="53"/>
  <c r="G58" i="53"/>
  <c r="H58" i="53" s="1"/>
  <c r="F58" i="53"/>
  <c r="G57" i="53"/>
  <c r="H57" i="53" s="1"/>
  <c r="F57" i="53"/>
  <c r="G56" i="53"/>
  <c r="H56" i="53" s="1"/>
  <c r="F56" i="53"/>
  <c r="G55" i="53"/>
  <c r="H55" i="53" s="1"/>
  <c r="F55" i="53"/>
  <c r="G54" i="53"/>
  <c r="H54" i="53" s="1"/>
  <c r="F54" i="53"/>
  <c r="G53" i="53"/>
  <c r="H53" i="53" s="1"/>
  <c r="F53" i="53"/>
  <c r="G52" i="53"/>
  <c r="H52" i="53" s="1"/>
  <c r="F52" i="53"/>
  <c r="G51" i="53"/>
  <c r="H51" i="53" s="1"/>
  <c r="F51" i="53"/>
  <c r="G50" i="53"/>
  <c r="H50" i="53" s="1"/>
  <c r="F50" i="53"/>
  <c r="G49" i="53"/>
  <c r="H49" i="53" s="1"/>
  <c r="F49" i="53"/>
  <c r="G48" i="53"/>
  <c r="H48" i="53" s="1"/>
  <c r="F48" i="53"/>
  <c r="G47" i="53"/>
  <c r="H47" i="53" s="1"/>
  <c r="F47" i="53"/>
  <c r="G46" i="53"/>
  <c r="H46" i="53" s="1"/>
  <c r="F46" i="53"/>
  <c r="G45" i="53"/>
  <c r="H45" i="53" s="1"/>
  <c r="F45" i="53"/>
  <c r="G44" i="53"/>
  <c r="H44" i="53" s="1"/>
  <c r="F44" i="53"/>
  <c r="G43" i="53"/>
  <c r="H43" i="53" s="1"/>
  <c r="F43" i="53"/>
  <c r="G42" i="53"/>
  <c r="H42" i="53" s="1"/>
  <c r="F42" i="53"/>
  <c r="G41" i="53"/>
  <c r="H41" i="53" s="1"/>
  <c r="F41" i="53"/>
  <c r="G40" i="53"/>
  <c r="H40" i="53" s="1"/>
  <c r="F40" i="53"/>
  <c r="G39" i="53"/>
  <c r="H39" i="53" s="1"/>
  <c r="F39" i="53"/>
  <c r="G38" i="53"/>
  <c r="H38" i="53" s="1"/>
  <c r="F38" i="53"/>
  <c r="G37" i="53"/>
  <c r="H37" i="53" s="1"/>
  <c r="F37" i="53"/>
  <c r="G36" i="53"/>
  <c r="H36" i="53" s="1"/>
  <c r="F36" i="53"/>
  <c r="G35" i="53"/>
  <c r="H35" i="53" s="1"/>
  <c r="F35" i="53"/>
  <c r="G34" i="53"/>
  <c r="H34" i="53" s="1"/>
  <c r="F34" i="53"/>
  <c r="G33" i="53"/>
  <c r="H33" i="53" s="1"/>
  <c r="F33" i="53"/>
  <c r="G32" i="53"/>
  <c r="H32" i="53" s="1"/>
  <c r="F32" i="53"/>
  <c r="G31" i="53"/>
  <c r="H31" i="53" s="1"/>
  <c r="F31" i="53"/>
  <c r="G30" i="53"/>
  <c r="H30" i="53" s="1"/>
  <c r="F30" i="53"/>
  <c r="G29" i="53"/>
  <c r="H29" i="53" s="1"/>
  <c r="F29" i="53"/>
  <c r="G28" i="53"/>
  <c r="H28" i="53" s="1"/>
  <c r="F28" i="53"/>
  <c r="G27" i="53"/>
  <c r="H27" i="53" s="1"/>
  <c r="F27" i="53"/>
  <c r="G26" i="53"/>
  <c r="H26" i="53" s="1"/>
  <c r="F26" i="53"/>
  <c r="G25" i="53"/>
  <c r="H25" i="53" s="1"/>
  <c r="F25" i="53"/>
  <c r="G24" i="53"/>
  <c r="H24" i="53" s="1"/>
  <c r="F24" i="53"/>
  <c r="G23" i="53"/>
  <c r="H23" i="53" s="1"/>
  <c r="F23" i="53"/>
  <c r="G22" i="53"/>
  <c r="H22" i="53" s="1"/>
  <c r="F22" i="53"/>
  <c r="G21" i="53"/>
  <c r="H21" i="53" s="1"/>
  <c r="F21" i="53"/>
  <c r="G20" i="53"/>
  <c r="H20" i="53" s="1"/>
  <c r="F20" i="53"/>
  <c r="G19" i="53"/>
  <c r="H19" i="53" s="1"/>
  <c r="F19" i="53"/>
  <c r="G18" i="53"/>
  <c r="H18" i="53" s="1"/>
  <c r="F18" i="53"/>
  <c r="G17" i="53"/>
  <c r="H17" i="53" s="1"/>
  <c r="F17" i="53"/>
  <c r="G16" i="53"/>
  <c r="H16" i="53" s="1"/>
  <c r="F16" i="53"/>
  <c r="G15" i="53"/>
  <c r="H15" i="53" s="1"/>
  <c r="F15" i="53"/>
  <c r="G14" i="53"/>
  <c r="H14" i="53" s="1"/>
  <c r="F14" i="53"/>
  <c r="H13" i="53"/>
  <c r="G13" i="53"/>
  <c r="F13" i="53"/>
  <c r="G12" i="53"/>
  <c r="H12" i="53" s="1"/>
  <c r="F12" i="53"/>
  <c r="G11" i="53"/>
  <c r="H11" i="53" s="1"/>
  <c r="F11" i="53"/>
  <c r="G10" i="53"/>
  <c r="H10" i="53" s="1"/>
  <c r="F10" i="53"/>
  <c r="H9" i="53"/>
  <c r="G9" i="53"/>
  <c r="F9" i="53"/>
  <c r="G8" i="53"/>
  <c r="H8" i="53" s="1"/>
  <c r="F8" i="53"/>
  <c r="G7" i="53"/>
  <c r="H7" i="53" s="1"/>
  <c r="F7" i="53"/>
  <c r="G6" i="53"/>
  <c r="H6" i="53" s="1"/>
  <c r="F6" i="53"/>
  <c r="H5" i="53"/>
  <c r="G5" i="53"/>
  <c r="F5" i="53"/>
  <c r="G4" i="53"/>
  <c r="H4" i="53" s="1"/>
  <c r="F4" i="53"/>
  <c r="G3" i="53"/>
  <c r="H3" i="53" s="1"/>
  <c r="F3" i="53"/>
  <c r="G2" i="53"/>
  <c r="H2" i="53" s="1"/>
  <c r="F2" i="53"/>
  <c r="F77" i="53" s="1"/>
  <c r="G75" i="52"/>
  <c r="H75" i="52" s="1"/>
  <c r="F75" i="52"/>
  <c r="H74" i="52"/>
  <c r="G74" i="52"/>
  <c r="F74" i="52"/>
  <c r="G73" i="52"/>
  <c r="H73" i="52" s="1"/>
  <c r="F73" i="52"/>
  <c r="G72" i="52"/>
  <c r="H72" i="52" s="1"/>
  <c r="F72" i="52"/>
  <c r="G71" i="52"/>
  <c r="H71" i="52" s="1"/>
  <c r="F71" i="52"/>
  <c r="H70" i="52"/>
  <c r="G70" i="52"/>
  <c r="F70" i="52"/>
  <c r="G69" i="52"/>
  <c r="H69" i="52" s="1"/>
  <c r="F69" i="52"/>
  <c r="G68" i="52"/>
  <c r="H68" i="52" s="1"/>
  <c r="F68" i="52"/>
  <c r="G67" i="52"/>
  <c r="H67" i="52" s="1"/>
  <c r="F67" i="52"/>
  <c r="H66" i="52"/>
  <c r="G66" i="52"/>
  <c r="F66" i="52"/>
  <c r="G65" i="52"/>
  <c r="H65" i="52" s="1"/>
  <c r="F65" i="52"/>
  <c r="G64" i="52"/>
  <c r="H64" i="52" s="1"/>
  <c r="F64" i="52"/>
  <c r="G63" i="52"/>
  <c r="H63" i="52" s="1"/>
  <c r="F63" i="52"/>
  <c r="H62" i="52"/>
  <c r="G62" i="52"/>
  <c r="F62" i="52"/>
  <c r="G61" i="52"/>
  <c r="H61" i="52" s="1"/>
  <c r="F61" i="52"/>
  <c r="G60" i="52"/>
  <c r="H60" i="52" s="1"/>
  <c r="F60" i="52"/>
  <c r="G59" i="52"/>
  <c r="H59" i="52" s="1"/>
  <c r="F59" i="52"/>
  <c r="H58" i="52"/>
  <c r="G58" i="52"/>
  <c r="F58" i="52"/>
  <c r="G57" i="52"/>
  <c r="H57" i="52" s="1"/>
  <c r="F57" i="52"/>
  <c r="G56" i="52"/>
  <c r="H56" i="52" s="1"/>
  <c r="F56" i="52"/>
  <c r="G55" i="52"/>
  <c r="H55" i="52" s="1"/>
  <c r="F55" i="52"/>
  <c r="H54" i="52"/>
  <c r="G54" i="52"/>
  <c r="F54" i="52"/>
  <c r="G53" i="52"/>
  <c r="H53" i="52" s="1"/>
  <c r="F53" i="52"/>
  <c r="G52" i="52"/>
  <c r="H52" i="52" s="1"/>
  <c r="F52" i="52"/>
  <c r="G51" i="52"/>
  <c r="H51" i="52" s="1"/>
  <c r="F51" i="52"/>
  <c r="H50" i="52"/>
  <c r="G50" i="52"/>
  <c r="F50" i="52"/>
  <c r="G49" i="52"/>
  <c r="H49" i="52" s="1"/>
  <c r="F49" i="52"/>
  <c r="G48" i="52"/>
  <c r="H48" i="52" s="1"/>
  <c r="F48" i="52"/>
  <c r="G47" i="52"/>
  <c r="H47" i="52" s="1"/>
  <c r="F47" i="52"/>
  <c r="H46" i="52"/>
  <c r="G46" i="52"/>
  <c r="F46" i="52"/>
  <c r="G45" i="52"/>
  <c r="H45" i="52" s="1"/>
  <c r="F45" i="52"/>
  <c r="G44" i="52"/>
  <c r="H44" i="52" s="1"/>
  <c r="F44" i="52"/>
  <c r="G43" i="52"/>
  <c r="H43" i="52" s="1"/>
  <c r="F43" i="52"/>
  <c r="H42" i="52"/>
  <c r="G42" i="52"/>
  <c r="F42" i="52"/>
  <c r="G41" i="52"/>
  <c r="H41" i="52" s="1"/>
  <c r="F41" i="52"/>
  <c r="G40" i="52"/>
  <c r="H40" i="52" s="1"/>
  <c r="F40" i="52"/>
  <c r="G39" i="52"/>
  <c r="H39" i="52" s="1"/>
  <c r="F39" i="52"/>
  <c r="H38" i="52"/>
  <c r="G38" i="52"/>
  <c r="F38" i="52"/>
  <c r="G37" i="52"/>
  <c r="H37" i="52" s="1"/>
  <c r="F37" i="52"/>
  <c r="G36" i="52"/>
  <c r="H36" i="52" s="1"/>
  <c r="F36" i="52"/>
  <c r="G35" i="52"/>
  <c r="H35" i="52" s="1"/>
  <c r="F35" i="52"/>
  <c r="H34" i="52"/>
  <c r="G34" i="52"/>
  <c r="F34" i="52"/>
  <c r="G33" i="52"/>
  <c r="H33" i="52" s="1"/>
  <c r="F33" i="52"/>
  <c r="G32" i="52"/>
  <c r="H32" i="52" s="1"/>
  <c r="F32" i="52"/>
  <c r="G31" i="52"/>
  <c r="H31" i="52" s="1"/>
  <c r="F31" i="52"/>
  <c r="H30" i="52"/>
  <c r="G30" i="52"/>
  <c r="F30" i="52"/>
  <c r="G29" i="52"/>
  <c r="H29" i="52" s="1"/>
  <c r="F29" i="52"/>
  <c r="G28" i="52"/>
  <c r="H28" i="52" s="1"/>
  <c r="F28" i="52"/>
  <c r="G27" i="52"/>
  <c r="H27" i="52" s="1"/>
  <c r="F27" i="52"/>
  <c r="H26" i="52"/>
  <c r="G26" i="52"/>
  <c r="F26" i="52"/>
  <c r="G25" i="52"/>
  <c r="H25" i="52" s="1"/>
  <c r="F25" i="52"/>
  <c r="G24" i="52"/>
  <c r="H24" i="52" s="1"/>
  <c r="F24" i="52"/>
  <c r="G23" i="52"/>
  <c r="H23" i="52" s="1"/>
  <c r="F23" i="52"/>
  <c r="H22" i="52"/>
  <c r="G22" i="52"/>
  <c r="F22" i="52"/>
  <c r="H21" i="52"/>
  <c r="G21" i="52"/>
  <c r="F21" i="52"/>
  <c r="G20" i="52"/>
  <c r="H20" i="52" s="1"/>
  <c r="F20" i="52"/>
  <c r="G19" i="52"/>
  <c r="H19" i="52" s="1"/>
  <c r="F19" i="52"/>
  <c r="H18" i="52"/>
  <c r="G18" i="52"/>
  <c r="F18" i="52"/>
  <c r="H17" i="52"/>
  <c r="G17" i="52"/>
  <c r="F17" i="52"/>
  <c r="G16" i="52"/>
  <c r="H16" i="52" s="1"/>
  <c r="F16" i="52"/>
  <c r="G15" i="52"/>
  <c r="H15" i="52" s="1"/>
  <c r="F15" i="52"/>
  <c r="H14" i="52"/>
  <c r="G14" i="52"/>
  <c r="F14" i="52"/>
  <c r="H13" i="52"/>
  <c r="G13" i="52"/>
  <c r="F13" i="52"/>
  <c r="G12" i="52"/>
  <c r="H12" i="52" s="1"/>
  <c r="F12" i="52"/>
  <c r="G11" i="52"/>
  <c r="H11" i="52" s="1"/>
  <c r="F11" i="52"/>
  <c r="H10" i="52"/>
  <c r="G10" i="52"/>
  <c r="F10" i="52"/>
  <c r="H9" i="52"/>
  <c r="G9" i="52"/>
  <c r="F9" i="52"/>
  <c r="G8" i="52"/>
  <c r="H8" i="52" s="1"/>
  <c r="F8" i="52"/>
  <c r="G7" i="52"/>
  <c r="H7" i="52" s="1"/>
  <c r="F7" i="52"/>
  <c r="H6" i="52"/>
  <c r="G6" i="52"/>
  <c r="F6" i="52"/>
  <c r="H5" i="52"/>
  <c r="G5" i="52"/>
  <c r="F5" i="52"/>
  <c r="G4" i="52"/>
  <c r="H4" i="52" s="1"/>
  <c r="F4" i="52"/>
  <c r="G3" i="52"/>
  <c r="H3" i="52" s="1"/>
  <c r="F3" i="52"/>
  <c r="H2" i="52"/>
  <c r="G2" i="52"/>
  <c r="F2" i="52"/>
  <c r="F77" i="52" s="1"/>
  <c r="G75" i="51"/>
  <c r="H75" i="51" s="1"/>
  <c r="F75" i="51"/>
  <c r="G74" i="51"/>
  <c r="H74" i="51" s="1"/>
  <c r="F74" i="51"/>
  <c r="G73" i="51"/>
  <c r="H73" i="51" s="1"/>
  <c r="F73" i="51"/>
  <c r="G72" i="51"/>
  <c r="H72" i="51" s="1"/>
  <c r="F72" i="51"/>
  <c r="G71" i="51"/>
  <c r="H71" i="51" s="1"/>
  <c r="F71" i="51"/>
  <c r="G70" i="51"/>
  <c r="H70" i="51" s="1"/>
  <c r="F70" i="51"/>
  <c r="G69" i="51"/>
  <c r="H69" i="51" s="1"/>
  <c r="F69" i="51"/>
  <c r="G68" i="51"/>
  <c r="H68" i="51" s="1"/>
  <c r="F68" i="51"/>
  <c r="G67" i="51"/>
  <c r="H67" i="51" s="1"/>
  <c r="F67" i="51"/>
  <c r="G66" i="51"/>
  <c r="H66" i="51" s="1"/>
  <c r="F66" i="51"/>
  <c r="G65" i="51"/>
  <c r="H65" i="51" s="1"/>
  <c r="F65" i="51"/>
  <c r="G64" i="51"/>
  <c r="H64" i="51" s="1"/>
  <c r="F64" i="51"/>
  <c r="G63" i="51"/>
  <c r="H63" i="51" s="1"/>
  <c r="F63" i="51"/>
  <c r="G62" i="51"/>
  <c r="H62" i="51" s="1"/>
  <c r="F62" i="51"/>
  <c r="G61" i="51"/>
  <c r="H61" i="51" s="1"/>
  <c r="F61" i="51"/>
  <c r="G60" i="51"/>
  <c r="H60" i="51" s="1"/>
  <c r="F60" i="51"/>
  <c r="G59" i="51"/>
  <c r="H59" i="51" s="1"/>
  <c r="F59" i="51"/>
  <c r="G58" i="51"/>
  <c r="H58" i="51" s="1"/>
  <c r="F58" i="51"/>
  <c r="G57" i="51"/>
  <c r="H57" i="51" s="1"/>
  <c r="F57" i="51"/>
  <c r="G56" i="51"/>
  <c r="H56" i="51" s="1"/>
  <c r="F56" i="51"/>
  <c r="G55" i="51"/>
  <c r="H55" i="51" s="1"/>
  <c r="F55" i="51"/>
  <c r="G54" i="51"/>
  <c r="H54" i="51" s="1"/>
  <c r="F54" i="51"/>
  <c r="G53" i="51"/>
  <c r="H53" i="51" s="1"/>
  <c r="F53" i="51"/>
  <c r="G52" i="51"/>
  <c r="H52" i="51" s="1"/>
  <c r="F52" i="51"/>
  <c r="G51" i="51"/>
  <c r="H51" i="51" s="1"/>
  <c r="F51" i="51"/>
  <c r="G50" i="51"/>
  <c r="H50" i="51" s="1"/>
  <c r="F50" i="51"/>
  <c r="G49" i="51"/>
  <c r="H49" i="51" s="1"/>
  <c r="F49" i="51"/>
  <c r="G48" i="51"/>
  <c r="H48" i="51" s="1"/>
  <c r="F48" i="51"/>
  <c r="G47" i="51"/>
  <c r="H47" i="51" s="1"/>
  <c r="F47" i="51"/>
  <c r="G46" i="51"/>
  <c r="H46" i="51" s="1"/>
  <c r="F46" i="51"/>
  <c r="G45" i="51"/>
  <c r="H45" i="51" s="1"/>
  <c r="F45" i="51"/>
  <c r="G44" i="51"/>
  <c r="H44" i="51" s="1"/>
  <c r="F44" i="51"/>
  <c r="G43" i="51"/>
  <c r="H43" i="51" s="1"/>
  <c r="F43" i="51"/>
  <c r="G42" i="51"/>
  <c r="H42" i="51" s="1"/>
  <c r="F42" i="51"/>
  <c r="G41" i="51"/>
  <c r="H41" i="51" s="1"/>
  <c r="F41" i="51"/>
  <c r="G40" i="51"/>
  <c r="H40" i="51" s="1"/>
  <c r="F40" i="51"/>
  <c r="G39" i="51"/>
  <c r="H39" i="51" s="1"/>
  <c r="F39" i="51"/>
  <c r="G38" i="51"/>
  <c r="H38" i="51" s="1"/>
  <c r="F38" i="51"/>
  <c r="G37" i="51"/>
  <c r="H37" i="51" s="1"/>
  <c r="F37" i="51"/>
  <c r="G36" i="51"/>
  <c r="H36" i="51" s="1"/>
  <c r="F36" i="51"/>
  <c r="G35" i="51"/>
  <c r="H35" i="51" s="1"/>
  <c r="F35" i="51"/>
  <c r="G34" i="51"/>
  <c r="H34" i="51" s="1"/>
  <c r="F34" i="51"/>
  <c r="G33" i="51"/>
  <c r="H33" i="51" s="1"/>
  <c r="F33" i="51"/>
  <c r="G32" i="51"/>
  <c r="H32" i="51" s="1"/>
  <c r="F32" i="51"/>
  <c r="G31" i="51"/>
  <c r="H31" i="51" s="1"/>
  <c r="F31" i="51"/>
  <c r="G30" i="51"/>
  <c r="H30" i="51" s="1"/>
  <c r="F30" i="51"/>
  <c r="G29" i="51"/>
  <c r="H29" i="51" s="1"/>
  <c r="F29" i="51"/>
  <c r="G28" i="51"/>
  <c r="H28" i="51" s="1"/>
  <c r="F28" i="51"/>
  <c r="G27" i="51"/>
  <c r="H27" i="51" s="1"/>
  <c r="F27" i="51"/>
  <c r="G26" i="51"/>
  <c r="H26" i="51" s="1"/>
  <c r="F26" i="51"/>
  <c r="G25" i="51"/>
  <c r="H25" i="51" s="1"/>
  <c r="F25" i="51"/>
  <c r="G24" i="51"/>
  <c r="H24" i="51" s="1"/>
  <c r="F24" i="51"/>
  <c r="G23" i="51"/>
  <c r="H23" i="51" s="1"/>
  <c r="F23" i="51"/>
  <c r="G22" i="51"/>
  <c r="H22" i="51" s="1"/>
  <c r="F22" i="51"/>
  <c r="G21" i="51"/>
  <c r="H21" i="51" s="1"/>
  <c r="F21" i="51"/>
  <c r="G20" i="51"/>
  <c r="H20" i="51" s="1"/>
  <c r="F20" i="51"/>
  <c r="G19" i="51"/>
  <c r="H19" i="51" s="1"/>
  <c r="F19" i="51"/>
  <c r="G18" i="51"/>
  <c r="H18" i="51" s="1"/>
  <c r="F18" i="51"/>
  <c r="G17" i="51"/>
  <c r="H17" i="51" s="1"/>
  <c r="F17" i="51"/>
  <c r="G16" i="51"/>
  <c r="H16" i="51" s="1"/>
  <c r="F16" i="51"/>
  <c r="G15" i="51"/>
  <c r="H15" i="51" s="1"/>
  <c r="F15" i="51"/>
  <c r="G14" i="51"/>
  <c r="H14" i="51" s="1"/>
  <c r="F14" i="51"/>
  <c r="G13" i="51"/>
  <c r="H13" i="51" s="1"/>
  <c r="F13" i="51"/>
  <c r="G12" i="51"/>
  <c r="H12" i="51" s="1"/>
  <c r="F12" i="51"/>
  <c r="G11" i="51"/>
  <c r="H11" i="51" s="1"/>
  <c r="F11" i="51"/>
  <c r="G10" i="51"/>
  <c r="H10" i="51" s="1"/>
  <c r="F10" i="51"/>
  <c r="G9" i="51"/>
  <c r="H9" i="51" s="1"/>
  <c r="F9" i="51"/>
  <c r="G8" i="51"/>
  <c r="H8" i="51" s="1"/>
  <c r="F8" i="51"/>
  <c r="G7" i="51"/>
  <c r="H7" i="51" s="1"/>
  <c r="F7" i="51"/>
  <c r="G6" i="51"/>
  <c r="H6" i="51" s="1"/>
  <c r="F6" i="51"/>
  <c r="G5" i="51"/>
  <c r="H5" i="51" s="1"/>
  <c r="F5" i="51"/>
  <c r="G4" i="51"/>
  <c r="H4" i="51" s="1"/>
  <c r="F4" i="51"/>
  <c r="G3" i="51"/>
  <c r="H3" i="51" s="1"/>
  <c r="F3" i="51"/>
  <c r="G2" i="51"/>
  <c r="H2" i="51" s="1"/>
  <c r="F2" i="51"/>
  <c r="F77" i="51" s="1"/>
  <c r="G75" i="50"/>
  <c r="H75" i="50" s="1"/>
  <c r="F75" i="50"/>
  <c r="G74" i="50"/>
  <c r="H74" i="50" s="1"/>
  <c r="F74" i="50"/>
  <c r="G73" i="50"/>
  <c r="H73" i="50" s="1"/>
  <c r="F73" i="50"/>
  <c r="H72" i="50"/>
  <c r="G72" i="50"/>
  <c r="F72" i="50"/>
  <c r="G71" i="50"/>
  <c r="H71" i="50" s="1"/>
  <c r="F71" i="50"/>
  <c r="G70" i="50"/>
  <c r="H70" i="50" s="1"/>
  <c r="F70" i="50"/>
  <c r="G69" i="50"/>
  <c r="H69" i="50" s="1"/>
  <c r="F69" i="50"/>
  <c r="H68" i="50"/>
  <c r="G68" i="50"/>
  <c r="F68" i="50"/>
  <c r="G67" i="50"/>
  <c r="H67" i="50" s="1"/>
  <c r="F67" i="50"/>
  <c r="G66" i="50"/>
  <c r="H66" i="50" s="1"/>
  <c r="F66" i="50"/>
  <c r="G65" i="50"/>
  <c r="H65" i="50" s="1"/>
  <c r="F65" i="50"/>
  <c r="H64" i="50"/>
  <c r="G64" i="50"/>
  <c r="F64" i="50"/>
  <c r="G63" i="50"/>
  <c r="H63" i="50" s="1"/>
  <c r="F63" i="50"/>
  <c r="G62" i="50"/>
  <c r="H62" i="50" s="1"/>
  <c r="F62" i="50"/>
  <c r="G61" i="50"/>
  <c r="H61" i="50" s="1"/>
  <c r="F61" i="50"/>
  <c r="H60" i="50"/>
  <c r="G60" i="50"/>
  <c r="F60" i="50"/>
  <c r="G59" i="50"/>
  <c r="H59" i="50" s="1"/>
  <c r="F59" i="50"/>
  <c r="G58" i="50"/>
  <c r="H58" i="50" s="1"/>
  <c r="F58" i="50"/>
  <c r="G57" i="50"/>
  <c r="H57" i="50" s="1"/>
  <c r="F57" i="50"/>
  <c r="H56" i="50"/>
  <c r="G56" i="50"/>
  <c r="F56" i="50"/>
  <c r="G55" i="50"/>
  <c r="H55" i="50" s="1"/>
  <c r="F55" i="50"/>
  <c r="G54" i="50"/>
  <c r="H54" i="50" s="1"/>
  <c r="F54" i="50"/>
  <c r="G53" i="50"/>
  <c r="H53" i="50" s="1"/>
  <c r="F53" i="50"/>
  <c r="H52" i="50"/>
  <c r="G52" i="50"/>
  <c r="F52" i="50"/>
  <c r="G51" i="50"/>
  <c r="H51" i="50" s="1"/>
  <c r="F51" i="50"/>
  <c r="G50" i="50"/>
  <c r="H50" i="50" s="1"/>
  <c r="F50" i="50"/>
  <c r="G49" i="50"/>
  <c r="H49" i="50" s="1"/>
  <c r="F49" i="50"/>
  <c r="H48" i="50"/>
  <c r="G48" i="50"/>
  <c r="F48" i="50"/>
  <c r="G47" i="50"/>
  <c r="H47" i="50" s="1"/>
  <c r="F47" i="50"/>
  <c r="G46" i="50"/>
  <c r="H46" i="50" s="1"/>
  <c r="F46" i="50"/>
  <c r="G45" i="50"/>
  <c r="H45" i="50" s="1"/>
  <c r="F45" i="50"/>
  <c r="H44" i="50"/>
  <c r="G44" i="50"/>
  <c r="F44" i="50"/>
  <c r="G43" i="50"/>
  <c r="H43" i="50" s="1"/>
  <c r="F43" i="50"/>
  <c r="G42" i="50"/>
  <c r="H42" i="50" s="1"/>
  <c r="F42" i="50"/>
  <c r="H41" i="50"/>
  <c r="G41" i="50"/>
  <c r="F41" i="50"/>
  <c r="H40" i="50"/>
  <c r="G40" i="50"/>
  <c r="F40" i="50"/>
  <c r="G39" i="50"/>
  <c r="H39" i="50" s="1"/>
  <c r="F39" i="50"/>
  <c r="G38" i="50"/>
  <c r="H38" i="50" s="1"/>
  <c r="F38" i="50"/>
  <c r="H37" i="50"/>
  <c r="G37" i="50"/>
  <c r="F37" i="50"/>
  <c r="H36" i="50"/>
  <c r="G36" i="50"/>
  <c r="F36" i="50"/>
  <c r="G35" i="50"/>
  <c r="H35" i="50" s="1"/>
  <c r="F35" i="50"/>
  <c r="G34" i="50"/>
  <c r="H34" i="50" s="1"/>
  <c r="F34" i="50"/>
  <c r="H33" i="50"/>
  <c r="G33" i="50"/>
  <c r="F33" i="50"/>
  <c r="H32" i="50"/>
  <c r="G32" i="50"/>
  <c r="F32" i="50"/>
  <c r="G31" i="50"/>
  <c r="H31" i="50" s="1"/>
  <c r="F31" i="50"/>
  <c r="G30" i="50"/>
  <c r="H30" i="50" s="1"/>
  <c r="F30" i="50"/>
  <c r="H29" i="50"/>
  <c r="G29" i="50"/>
  <c r="F29" i="50"/>
  <c r="H28" i="50"/>
  <c r="G28" i="50"/>
  <c r="F28" i="50"/>
  <c r="G27" i="50"/>
  <c r="H27" i="50" s="1"/>
  <c r="F27" i="50"/>
  <c r="G26" i="50"/>
  <c r="H26" i="50" s="1"/>
  <c r="F26" i="50"/>
  <c r="H25" i="50"/>
  <c r="G25" i="50"/>
  <c r="F25" i="50"/>
  <c r="H24" i="50"/>
  <c r="G24" i="50"/>
  <c r="F24" i="50"/>
  <c r="G23" i="50"/>
  <c r="H23" i="50" s="1"/>
  <c r="F23" i="50"/>
  <c r="G22" i="50"/>
  <c r="H22" i="50" s="1"/>
  <c r="F22" i="50"/>
  <c r="H21" i="50"/>
  <c r="G21" i="50"/>
  <c r="F21" i="50"/>
  <c r="H20" i="50"/>
  <c r="G20" i="50"/>
  <c r="F20" i="50"/>
  <c r="G19" i="50"/>
  <c r="H19" i="50" s="1"/>
  <c r="F19" i="50"/>
  <c r="G18" i="50"/>
  <c r="H18" i="50" s="1"/>
  <c r="F18" i="50"/>
  <c r="G17" i="50"/>
  <c r="H17" i="50" s="1"/>
  <c r="F17" i="50"/>
  <c r="H16" i="50"/>
  <c r="G16" i="50"/>
  <c r="F16" i="50"/>
  <c r="G15" i="50"/>
  <c r="H15" i="50" s="1"/>
  <c r="F15" i="50"/>
  <c r="G14" i="50"/>
  <c r="H14" i="50" s="1"/>
  <c r="F14" i="50"/>
  <c r="G13" i="50"/>
  <c r="H13" i="50" s="1"/>
  <c r="F13" i="50"/>
  <c r="H12" i="50"/>
  <c r="G12" i="50"/>
  <c r="F12" i="50"/>
  <c r="G11" i="50"/>
  <c r="H11" i="50" s="1"/>
  <c r="F11" i="50"/>
  <c r="G10" i="50"/>
  <c r="H10" i="50" s="1"/>
  <c r="F10" i="50"/>
  <c r="G9" i="50"/>
  <c r="H9" i="50" s="1"/>
  <c r="F9" i="50"/>
  <c r="H8" i="50"/>
  <c r="G8" i="50"/>
  <c r="F8" i="50"/>
  <c r="G7" i="50"/>
  <c r="H7" i="50" s="1"/>
  <c r="F7" i="50"/>
  <c r="G6" i="50"/>
  <c r="H6" i="50" s="1"/>
  <c r="F6" i="50"/>
  <c r="G5" i="50"/>
  <c r="H5" i="50" s="1"/>
  <c r="F5" i="50"/>
  <c r="H4" i="50"/>
  <c r="G4" i="50"/>
  <c r="F4" i="50"/>
  <c r="G3" i="50"/>
  <c r="H3" i="50" s="1"/>
  <c r="F3" i="50"/>
  <c r="G2" i="50"/>
  <c r="H2" i="50" s="1"/>
  <c r="F2" i="50"/>
  <c r="F77" i="50" s="1"/>
  <c r="G75" i="49"/>
  <c r="H75" i="49" s="1"/>
  <c r="F75" i="49"/>
  <c r="G74" i="49"/>
  <c r="H74" i="49" s="1"/>
  <c r="F74" i="49"/>
  <c r="G73" i="49"/>
  <c r="H73" i="49" s="1"/>
  <c r="F73" i="49"/>
  <c r="G72" i="49"/>
  <c r="H72" i="49" s="1"/>
  <c r="F72" i="49"/>
  <c r="G71" i="49"/>
  <c r="H71" i="49" s="1"/>
  <c r="F71" i="49"/>
  <c r="G70" i="49"/>
  <c r="H70" i="49" s="1"/>
  <c r="F70" i="49"/>
  <c r="G69" i="49"/>
  <c r="H69" i="49" s="1"/>
  <c r="F69" i="49"/>
  <c r="G68" i="49"/>
  <c r="H68" i="49" s="1"/>
  <c r="F68" i="49"/>
  <c r="G67" i="49"/>
  <c r="H67" i="49" s="1"/>
  <c r="F67" i="49"/>
  <c r="G66" i="49"/>
  <c r="H66" i="49" s="1"/>
  <c r="F66" i="49"/>
  <c r="G65" i="49"/>
  <c r="H65" i="49" s="1"/>
  <c r="F65" i="49"/>
  <c r="G64" i="49"/>
  <c r="H64" i="49" s="1"/>
  <c r="F64" i="49"/>
  <c r="G63" i="49"/>
  <c r="H63" i="49" s="1"/>
  <c r="F63" i="49"/>
  <c r="G62" i="49"/>
  <c r="H62" i="49" s="1"/>
  <c r="F62" i="49"/>
  <c r="G61" i="49"/>
  <c r="H61" i="49" s="1"/>
  <c r="F61" i="49"/>
  <c r="G60" i="49"/>
  <c r="H60" i="49" s="1"/>
  <c r="F60" i="49"/>
  <c r="G59" i="49"/>
  <c r="H59" i="49" s="1"/>
  <c r="F59" i="49"/>
  <c r="G58" i="49"/>
  <c r="H58" i="49" s="1"/>
  <c r="F58" i="49"/>
  <c r="G57" i="49"/>
  <c r="H57" i="49" s="1"/>
  <c r="F57" i="49"/>
  <c r="G56" i="49"/>
  <c r="H56" i="49" s="1"/>
  <c r="F56" i="49"/>
  <c r="G55" i="49"/>
  <c r="H55" i="49" s="1"/>
  <c r="F55" i="49"/>
  <c r="G54" i="49"/>
  <c r="H54" i="49" s="1"/>
  <c r="F54" i="49"/>
  <c r="G53" i="49"/>
  <c r="H53" i="49" s="1"/>
  <c r="F53" i="49"/>
  <c r="G52" i="49"/>
  <c r="H52" i="49" s="1"/>
  <c r="F52" i="49"/>
  <c r="G51" i="49"/>
  <c r="H51" i="49" s="1"/>
  <c r="F51" i="49"/>
  <c r="G50" i="49"/>
  <c r="H50" i="49" s="1"/>
  <c r="F50" i="49"/>
  <c r="G49" i="49"/>
  <c r="H49" i="49" s="1"/>
  <c r="F49" i="49"/>
  <c r="G48" i="49"/>
  <c r="H48" i="49" s="1"/>
  <c r="F48" i="49"/>
  <c r="G47" i="49"/>
  <c r="H47" i="49" s="1"/>
  <c r="F47" i="49"/>
  <c r="G46" i="49"/>
  <c r="H46" i="49" s="1"/>
  <c r="F46" i="49"/>
  <c r="G45" i="49"/>
  <c r="H45" i="49" s="1"/>
  <c r="F45" i="49"/>
  <c r="G44" i="49"/>
  <c r="H44" i="49" s="1"/>
  <c r="F44" i="49"/>
  <c r="G43" i="49"/>
  <c r="H43" i="49" s="1"/>
  <c r="F43" i="49"/>
  <c r="G42" i="49"/>
  <c r="H42" i="49" s="1"/>
  <c r="F42" i="49"/>
  <c r="G41" i="49"/>
  <c r="H41" i="49" s="1"/>
  <c r="F41" i="49"/>
  <c r="G40" i="49"/>
  <c r="H40" i="49" s="1"/>
  <c r="F40" i="49"/>
  <c r="G39" i="49"/>
  <c r="H39" i="49" s="1"/>
  <c r="F39" i="49"/>
  <c r="G38" i="49"/>
  <c r="H38" i="49" s="1"/>
  <c r="F38" i="49"/>
  <c r="G37" i="49"/>
  <c r="H37" i="49" s="1"/>
  <c r="F37" i="49"/>
  <c r="G36" i="49"/>
  <c r="H36" i="49" s="1"/>
  <c r="F36" i="49"/>
  <c r="G35" i="49"/>
  <c r="H35" i="49" s="1"/>
  <c r="F35" i="49"/>
  <c r="G34" i="49"/>
  <c r="H34" i="49" s="1"/>
  <c r="F34" i="49"/>
  <c r="G33" i="49"/>
  <c r="H33" i="49" s="1"/>
  <c r="F33" i="49"/>
  <c r="G32" i="49"/>
  <c r="H32" i="49" s="1"/>
  <c r="F32" i="49"/>
  <c r="G31" i="49"/>
  <c r="H31" i="49" s="1"/>
  <c r="F31" i="49"/>
  <c r="G30" i="49"/>
  <c r="H30" i="49" s="1"/>
  <c r="F30" i="49"/>
  <c r="G29" i="49"/>
  <c r="H29" i="49" s="1"/>
  <c r="F29" i="49"/>
  <c r="G28" i="49"/>
  <c r="H28" i="49" s="1"/>
  <c r="F28" i="49"/>
  <c r="G27" i="49"/>
  <c r="H27" i="49" s="1"/>
  <c r="F27" i="49"/>
  <c r="G26" i="49"/>
  <c r="H26" i="49" s="1"/>
  <c r="F26" i="49"/>
  <c r="G25" i="49"/>
  <c r="H25" i="49" s="1"/>
  <c r="F25" i="49"/>
  <c r="G24" i="49"/>
  <c r="H24" i="49" s="1"/>
  <c r="F24" i="49"/>
  <c r="G23" i="49"/>
  <c r="H23" i="49" s="1"/>
  <c r="F23" i="49"/>
  <c r="G22" i="49"/>
  <c r="H22" i="49" s="1"/>
  <c r="F22" i="49"/>
  <c r="G21" i="49"/>
  <c r="H21" i="49" s="1"/>
  <c r="F21" i="49"/>
  <c r="G20" i="49"/>
  <c r="H20" i="49" s="1"/>
  <c r="F20" i="49"/>
  <c r="G19" i="49"/>
  <c r="H19" i="49" s="1"/>
  <c r="F19" i="49"/>
  <c r="G18" i="49"/>
  <c r="H18" i="49" s="1"/>
  <c r="F18" i="49"/>
  <c r="G17" i="49"/>
  <c r="H17" i="49" s="1"/>
  <c r="F17" i="49"/>
  <c r="G16" i="49"/>
  <c r="H16" i="49" s="1"/>
  <c r="F16" i="49"/>
  <c r="G15" i="49"/>
  <c r="H15" i="49" s="1"/>
  <c r="F15" i="49"/>
  <c r="G14" i="49"/>
  <c r="H14" i="49" s="1"/>
  <c r="F14" i="49"/>
  <c r="G13" i="49"/>
  <c r="H13" i="49" s="1"/>
  <c r="F13" i="49"/>
  <c r="G12" i="49"/>
  <c r="H12" i="49" s="1"/>
  <c r="F12" i="49"/>
  <c r="G11" i="49"/>
  <c r="H11" i="49" s="1"/>
  <c r="F11" i="49"/>
  <c r="G10" i="49"/>
  <c r="H10" i="49" s="1"/>
  <c r="F10" i="49"/>
  <c r="G9" i="49"/>
  <c r="H9" i="49" s="1"/>
  <c r="F9" i="49"/>
  <c r="G8" i="49"/>
  <c r="H8" i="49" s="1"/>
  <c r="F8" i="49"/>
  <c r="G7" i="49"/>
  <c r="H7" i="49" s="1"/>
  <c r="F7" i="49"/>
  <c r="G6" i="49"/>
  <c r="H6" i="49" s="1"/>
  <c r="F6" i="49"/>
  <c r="G5" i="49"/>
  <c r="H5" i="49" s="1"/>
  <c r="F5" i="49"/>
  <c r="G4" i="49"/>
  <c r="H4" i="49" s="1"/>
  <c r="F4" i="49"/>
  <c r="G3" i="49"/>
  <c r="H3" i="49" s="1"/>
  <c r="F3" i="49"/>
  <c r="G2" i="49"/>
  <c r="H2" i="49" s="1"/>
  <c r="F2" i="49"/>
  <c r="F77" i="49" s="1"/>
  <c r="G75" i="48"/>
  <c r="H75" i="48" s="1"/>
  <c r="F75" i="48"/>
  <c r="G74" i="48"/>
  <c r="H74" i="48" s="1"/>
  <c r="F74" i="48"/>
  <c r="G73" i="48"/>
  <c r="H73" i="48" s="1"/>
  <c r="F73" i="48"/>
  <c r="G72" i="48"/>
  <c r="H72" i="48" s="1"/>
  <c r="F72" i="48"/>
  <c r="G71" i="48"/>
  <c r="H71" i="48" s="1"/>
  <c r="F71" i="48"/>
  <c r="G70" i="48"/>
  <c r="H70" i="48" s="1"/>
  <c r="F70" i="48"/>
  <c r="G69" i="48"/>
  <c r="H69" i="48" s="1"/>
  <c r="F69" i="48"/>
  <c r="G68" i="48"/>
  <c r="H68" i="48" s="1"/>
  <c r="F68" i="48"/>
  <c r="G67" i="48"/>
  <c r="H67" i="48" s="1"/>
  <c r="F67" i="48"/>
  <c r="G66" i="48"/>
  <c r="H66" i="48" s="1"/>
  <c r="F66" i="48"/>
  <c r="G65" i="48"/>
  <c r="H65" i="48" s="1"/>
  <c r="F65" i="48"/>
  <c r="G64" i="48"/>
  <c r="H64" i="48" s="1"/>
  <c r="F64" i="48"/>
  <c r="G63" i="48"/>
  <c r="H63" i="48" s="1"/>
  <c r="F63" i="48"/>
  <c r="G62" i="48"/>
  <c r="H62" i="48" s="1"/>
  <c r="F62" i="48"/>
  <c r="G61" i="48"/>
  <c r="H61" i="48" s="1"/>
  <c r="F61" i="48"/>
  <c r="G60" i="48"/>
  <c r="H60" i="48" s="1"/>
  <c r="F60" i="48"/>
  <c r="G59" i="48"/>
  <c r="H59" i="48" s="1"/>
  <c r="F59" i="48"/>
  <c r="G58" i="48"/>
  <c r="H58" i="48" s="1"/>
  <c r="F58" i="48"/>
  <c r="G57" i="48"/>
  <c r="H57" i="48" s="1"/>
  <c r="F57" i="48"/>
  <c r="G56" i="48"/>
  <c r="H56" i="48" s="1"/>
  <c r="F56" i="48"/>
  <c r="G55" i="48"/>
  <c r="H55" i="48" s="1"/>
  <c r="F55" i="48"/>
  <c r="G54" i="48"/>
  <c r="H54" i="48" s="1"/>
  <c r="F54" i="48"/>
  <c r="G53" i="48"/>
  <c r="H53" i="48" s="1"/>
  <c r="F53" i="48"/>
  <c r="G52" i="48"/>
  <c r="H52" i="48" s="1"/>
  <c r="F52" i="48"/>
  <c r="G51" i="48"/>
  <c r="H51" i="48" s="1"/>
  <c r="F51" i="48"/>
  <c r="G50" i="48"/>
  <c r="H50" i="48" s="1"/>
  <c r="F50" i="48"/>
  <c r="G49" i="48"/>
  <c r="H49" i="48" s="1"/>
  <c r="F49" i="48"/>
  <c r="G48" i="48"/>
  <c r="H48" i="48" s="1"/>
  <c r="F48" i="48"/>
  <c r="G47" i="48"/>
  <c r="H47" i="48" s="1"/>
  <c r="F47" i="48"/>
  <c r="G46" i="48"/>
  <c r="H46" i="48" s="1"/>
  <c r="F46" i="48"/>
  <c r="G45" i="48"/>
  <c r="H45" i="48" s="1"/>
  <c r="F45" i="48"/>
  <c r="G44" i="48"/>
  <c r="H44" i="48" s="1"/>
  <c r="F44" i="48"/>
  <c r="G43" i="48"/>
  <c r="H43" i="48" s="1"/>
  <c r="F43" i="48"/>
  <c r="G42" i="48"/>
  <c r="H42" i="48" s="1"/>
  <c r="F42" i="48"/>
  <c r="G41" i="48"/>
  <c r="H41" i="48" s="1"/>
  <c r="F41" i="48"/>
  <c r="G40" i="48"/>
  <c r="H40" i="48" s="1"/>
  <c r="F40" i="48"/>
  <c r="G39" i="48"/>
  <c r="H39" i="48" s="1"/>
  <c r="F39" i="48"/>
  <c r="G38" i="48"/>
  <c r="H38" i="48" s="1"/>
  <c r="F38" i="48"/>
  <c r="G37" i="48"/>
  <c r="H37" i="48" s="1"/>
  <c r="F37" i="48"/>
  <c r="G36" i="48"/>
  <c r="H36" i="48" s="1"/>
  <c r="F36" i="48"/>
  <c r="G35" i="48"/>
  <c r="H35" i="48" s="1"/>
  <c r="F35" i="48"/>
  <c r="G34" i="48"/>
  <c r="H34" i="48" s="1"/>
  <c r="F34" i="48"/>
  <c r="G33" i="48"/>
  <c r="H33" i="48" s="1"/>
  <c r="F33" i="48"/>
  <c r="G32" i="48"/>
  <c r="H32" i="48" s="1"/>
  <c r="F32" i="48"/>
  <c r="G31" i="48"/>
  <c r="H31" i="48" s="1"/>
  <c r="F31" i="48"/>
  <c r="G30" i="48"/>
  <c r="H30" i="48" s="1"/>
  <c r="F30" i="48"/>
  <c r="G29" i="48"/>
  <c r="H29" i="48" s="1"/>
  <c r="F29" i="48"/>
  <c r="G28" i="48"/>
  <c r="H28" i="48" s="1"/>
  <c r="F28" i="48"/>
  <c r="G27" i="48"/>
  <c r="H27" i="48" s="1"/>
  <c r="F27" i="48"/>
  <c r="G26" i="48"/>
  <c r="H26" i="48" s="1"/>
  <c r="F26" i="48"/>
  <c r="G25" i="48"/>
  <c r="H25" i="48" s="1"/>
  <c r="F25" i="48"/>
  <c r="G24" i="48"/>
  <c r="H24" i="48" s="1"/>
  <c r="F24" i="48"/>
  <c r="G23" i="48"/>
  <c r="H23" i="48" s="1"/>
  <c r="F23" i="48"/>
  <c r="G22" i="48"/>
  <c r="H22" i="48" s="1"/>
  <c r="F22" i="48"/>
  <c r="G21" i="48"/>
  <c r="H21" i="48" s="1"/>
  <c r="F21" i="48"/>
  <c r="G20" i="48"/>
  <c r="H20" i="48" s="1"/>
  <c r="F20" i="48"/>
  <c r="G19" i="48"/>
  <c r="H19" i="48" s="1"/>
  <c r="F19" i="48"/>
  <c r="G18" i="48"/>
  <c r="H18" i="48" s="1"/>
  <c r="F18" i="48"/>
  <c r="G17" i="48"/>
  <c r="H17" i="48" s="1"/>
  <c r="F17" i="48"/>
  <c r="G16" i="48"/>
  <c r="H16" i="48" s="1"/>
  <c r="F16" i="48"/>
  <c r="G15" i="48"/>
  <c r="H15" i="48" s="1"/>
  <c r="F15" i="48"/>
  <c r="G14" i="48"/>
  <c r="H14" i="48" s="1"/>
  <c r="F14" i="48"/>
  <c r="G13" i="48"/>
  <c r="H13" i="48" s="1"/>
  <c r="F13" i="48"/>
  <c r="G12" i="48"/>
  <c r="H12" i="48" s="1"/>
  <c r="F12" i="48"/>
  <c r="G11" i="48"/>
  <c r="H11" i="48" s="1"/>
  <c r="F11" i="48"/>
  <c r="G10" i="48"/>
  <c r="H10" i="48" s="1"/>
  <c r="F10" i="48"/>
  <c r="G9" i="48"/>
  <c r="H9" i="48" s="1"/>
  <c r="F9" i="48"/>
  <c r="G8" i="48"/>
  <c r="H8" i="48" s="1"/>
  <c r="F8" i="48"/>
  <c r="G7" i="48"/>
  <c r="H7" i="48" s="1"/>
  <c r="F7" i="48"/>
  <c r="G6" i="48"/>
  <c r="H6" i="48" s="1"/>
  <c r="F6" i="48"/>
  <c r="G5" i="48"/>
  <c r="H5" i="48" s="1"/>
  <c r="F5" i="48"/>
  <c r="G4" i="48"/>
  <c r="H4" i="48" s="1"/>
  <c r="F4" i="48"/>
  <c r="G3" i="48"/>
  <c r="H3" i="48" s="1"/>
  <c r="F3" i="48"/>
  <c r="G2" i="48"/>
  <c r="H2" i="48" s="1"/>
  <c r="F2" i="48"/>
  <c r="F77" i="48" s="1"/>
  <c r="G75" i="47"/>
  <c r="H75" i="47" s="1"/>
  <c r="F75" i="47"/>
  <c r="G74" i="47"/>
  <c r="H74" i="47" s="1"/>
  <c r="F74" i="47"/>
  <c r="G73" i="47"/>
  <c r="H73" i="47" s="1"/>
  <c r="F73" i="47"/>
  <c r="G72" i="47"/>
  <c r="H72" i="47" s="1"/>
  <c r="F72" i="47"/>
  <c r="H71" i="47"/>
  <c r="G71" i="47"/>
  <c r="F71" i="47"/>
  <c r="G70" i="47"/>
  <c r="H70" i="47" s="1"/>
  <c r="F70" i="47"/>
  <c r="G69" i="47"/>
  <c r="H69" i="47" s="1"/>
  <c r="F69" i="47"/>
  <c r="G68" i="47"/>
  <c r="H68" i="47" s="1"/>
  <c r="F68" i="47"/>
  <c r="H67" i="47"/>
  <c r="G67" i="47"/>
  <c r="F67" i="47"/>
  <c r="G66" i="47"/>
  <c r="H66" i="47" s="1"/>
  <c r="F66" i="47"/>
  <c r="G65" i="47"/>
  <c r="H65" i="47" s="1"/>
  <c r="F65" i="47"/>
  <c r="G64" i="47"/>
  <c r="H64" i="47" s="1"/>
  <c r="F64" i="47"/>
  <c r="H63" i="47"/>
  <c r="G63" i="47"/>
  <c r="F63" i="47"/>
  <c r="G62" i="47"/>
  <c r="H62" i="47" s="1"/>
  <c r="F62" i="47"/>
  <c r="G61" i="47"/>
  <c r="H61" i="47" s="1"/>
  <c r="F61" i="47"/>
  <c r="G60" i="47"/>
  <c r="H60" i="47" s="1"/>
  <c r="F60" i="47"/>
  <c r="H59" i="47"/>
  <c r="G59" i="47"/>
  <c r="F59" i="47"/>
  <c r="G58" i="47"/>
  <c r="H58" i="47" s="1"/>
  <c r="F58" i="47"/>
  <c r="G57" i="47"/>
  <c r="H57" i="47" s="1"/>
  <c r="F57" i="47"/>
  <c r="G56" i="47"/>
  <c r="H56" i="47" s="1"/>
  <c r="F56" i="47"/>
  <c r="H55" i="47"/>
  <c r="G55" i="47"/>
  <c r="F55" i="47"/>
  <c r="G54" i="47"/>
  <c r="H54" i="47" s="1"/>
  <c r="F54" i="47"/>
  <c r="G53" i="47"/>
  <c r="H53" i="47" s="1"/>
  <c r="F53" i="47"/>
  <c r="G52" i="47"/>
  <c r="H52" i="47" s="1"/>
  <c r="F52" i="47"/>
  <c r="H51" i="47"/>
  <c r="G51" i="47"/>
  <c r="F51" i="47"/>
  <c r="G50" i="47"/>
  <c r="H50" i="47" s="1"/>
  <c r="F50" i="47"/>
  <c r="G49" i="47"/>
  <c r="H49" i="47" s="1"/>
  <c r="F49" i="47"/>
  <c r="G48" i="47"/>
  <c r="H48" i="47" s="1"/>
  <c r="F48" i="47"/>
  <c r="H47" i="47"/>
  <c r="G47" i="47"/>
  <c r="F47" i="47"/>
  <c r="G46" i="47"/>
  <c r="H46" i="47" s="1"/>
  <c r="F46" i="47"/>
  <c r="G45" i="47"/>
  <c r="H45" i="47" s="1"/>
  <c r="F45" i="47"/>
  <c r="G44" i="47"/>
  <c r="H44" i="47" s="1"/>
  <c r="F44" i="47"/>
  <c r="H43" i="47"/>
  <c r="G43" i="47"/>
  <c r="F43" i="47"/>
  <c r="G42" i="47"/>
  <c r="H42" i="47" s="1"/>
  <c r="F42" i="47"/>
  <c r="G41" i="47"/>
  <c r="H41" i="47" s="1"/>
  <c r="F41" i="47"/>
  <c r="G40" i="47"/>
  <c r="H40" i="47" s="1"/>
  <c r="F40" i="47"/>
  <c r="H39" i="47"/>
  <c r="G39" i="47"/>
  <c r="F39" i="47"/>
  <c r="G38" i="47"/>
  <c r="H38" i="47" s="1"/>
  <c r="F38" i="47"/>
  <c r="G37" i="47"/>
  <c r="H37" i="47" s="1"/>
  <c r="F37" i="47"/>
  <c r="H36" i="47"/>
  <c r="G36" i="47"/>
  <c r="F36" i="47"/>
  <c r="H35" i="47"/>
  <c r="G35" i="47"/>
  <c r="F35" i="47"/>
  <c r="G34" i="47"/>
  <c r="H34" i="47" s="1"/>
  <c r="F34" i="47"/>
  <c r="G33" i="47"/>
  <c r="H33" i="47" s="1"/>
  <c r="F33" i="47"/>
  <c r="H32" i="47"/>
  <c r="G32" i="47"/>
  <c r="F32" i="47"/>
  <c r="H31" i="47"/>
  <c r="G31" i="47"/>
  <c r="F31" i="47"/>
  <c r="G30" i="47"/>
  <c r="H30" i="47" s="1"/>
  <c r="F30" i="47"/>
  <c r="G29" i="47"/>
  <c r="H29" i="47" s="1"/>
  <c r="F29" i="47"/>
  <c r="H28" i="47"/>
  <c r="G28" i="47"/>
  <c r="F28" i="47"/>
  <c r="H27" i="47"/>
  <c r="G27" i="47"/>
  <c r="F27" i="47"/>
  <c r="G26" i="47"/>
  <c r="H26" i="47" s="1"/>
  <c r="F26" i="47"/>
  <c r="G25" i="47"/>
  <c r="H25" i="47" s="1"/>
  <c r="F25" i="47"/>
  <c r="H24" i="47"/>
  <c r="G24" i="47"/>
  <c r="F24" i="47"/>
  <c r="H23" i="47"/>
  <c r="G23" i="47"/>
  <c r="F23" i="47"/>
  <c r="G22" i="47"/>
  <c r="H22" i="47" s="1"/>
  <c r="F22" i="47"/>
  <c r="G21" i="47"/>
  <c r="H21" i="47" s="1"/>
  <c r="F21" i="47"/>
  <c r="H20" i="47"/>
  <c r="G20" i="47"/>
  <c r="F20" i="47"/>
  <c r="H19" i="47"/>
  <c r="G19" i="47"/>
  <c r="F19" i="47"/>
  <c r="G18" i="47"/>
  <c r="H18" i="47" s="1"/>
  <c r="F18" i="47"/>
  <c r="G17" i="47"/>
  <c r="H17" i="47" s="1"/>
  <c r="F17" i="47"/>
  <c r="H16" i="47"/>
  <c r="G16" i="47"/>
  <c r="F16" i="47"/>
  <c r="H15" i="47"/>
  <c r="G15" i="47"/>
  <c r="F15" i="47"/>
  <c r="G14" i="47"/>
  <c r="H14" i="47" s="1"/>
  <c r="F14" i="47"/>
  <c r="G13" i="47"/>
  <c r="H13" i="47" s="1"/>
  <c r="F13" i="47"/>
  <c r="H12" i="47"/>
  <c r="G12" i="47"/>
  <c r="F12" i="47"/>
  <c r="H11" i="47"/>
  <c r="G11" i="47"/>
  <c r="F11" i="47"/>
  <c r="G10" i="47"/>
  <c r="H10" i="47" s="1"/>
  <c r="F10" i="47"/>
  <c r="G9" i="47"/>
  <c r="H9" i="47" s="1"/>
  <c r="F9" i="47"/>
  <c r="H8" i="47"/>
  <c r="G8" i="47"/>
  <c r="F8" i="47"/>
  <c r="H7" i="47"/>
  <c r="G7" i="47"/>
  <c r="F7" i="47"/>
  <c r="G6" i="47"/>
  <c r="H6" i="47" s="1"/>
  <c r="F6" i="47"/>
  <c r="G5" i="47"/>
  <c r="H5" i="47" s="1"/>
  <c r="F5" i="47"/>
  <c r="H4" i="47"/>
  <c r="G4" i="47"/>
  <c r="F4" i="47"/>
  <c r="H3" i="47"/>
  <c r="G3" i="47"/>
  <c r="F3" i="47"/>
  <c r="G2" i="47"/>
  <c r="H2" i="47" s="1"/>
  <c r="F2" i="47"/>
  <c r="F77" i="47" s="1"/>
  <c r="G75" i="46"/>
  <c r="H75" i="46" s="1"/>
  <c r="F75" i="46"/>
  <c r="G74" i="46"/>
  <c r="H74" i="46" s="1"/>
  <c r="F74" i="46"/>
  <c r="G73" i="46"/>
  <c r="H73" i="46" s="1"/>
  <c r="F73" i="46"/>
  <c r="H72" i="46"/>
  <c r="G72" i="46"/>
  <c r="F72" i="46"/>
  <c r="G71" i="46"/>
  <c r="H71" i="46" s="1"/>
  <c r="F71" i="46"/>
  <c r="G70" i="46"/>
  <c r="H70" i="46" s="1"/>
  <c r="F70" i="46"/>
  <c r="G69" i="46"/>
  <c r="H69" i="46" s="1"/>
  <c r="F69" i="46"/>
  <c r="H68" i="46"/>
  <c r="G68" i="46"/>
  <c r="F68" i="46"/>
  <c r="G67" i="46"/>
  <c r="H67" i="46" s="1"/>
  <c r="F67" i="46"/>
  <c r="G66" i="46"/>
  <c r="H66" i="46" s="1"/>
  <c r="F66" i="46"/>
  <c r="G65" i="46"/>
  <c r="H65" i="46" s="1"/>
  <c r="F65" i="46"/>
  <c r="H64" i="46"/>
  <c r="G64" i="46"/>
  <c r="F64" i="46"/>
  <c r="G63" i="46"/>
  <c r="H63" i="46" s="1"/>
  <c r="F63" i="46"/>
  <c r="G62" i="46"/>
  <c r="H62" i="46" s="1"/>
  <c r="F62" i="46"/>
  <c r="G61" i="46"/>
  <c r="H61" i="46" s="1"/>
  <c r="F61" i="46"/>
  <c r="H60" i="46"/>
  <c r="G60" i="46"/>
  <c r="F60" i="46"/>
  <c r="G59" i="46"/>
  <c r="H59" i="46" s="1"/>
  <c r="F59" i="46"/>
  <c r="G58" i="46"/>
  <c r="H58" i="46" s="1"/>
  <c r="F58" i="46"/>
  <c r="G57" i="46"/>
  <c r="H57" i="46" s="1"/>
  <c r="F57" i="46"/>
  <c r="H56" i="46"/>
  <c r="G56" i="46"/>
  <c r="F56" i="46"/>
  <c r="G55" i="46"/>
  <c r="H55" i="46" s="1"/>
  <c r="F55" i="46"/>
  <c r="G54" i="46"/>
  <c r="H54" i="46" s="1"/>
  <c r="F54" i="46"/>
  <c r="G53" i="46"/>
  <c r="H53" i="46" s="1"/>
  <c r="F53" i="46"/>
  <c r="H52" i="46"/>
  <c r="G52" i="46"/>
  <c r="F52" i="46"/>
  <c r="G51" i="46"/>
  <c r="H51" i="46" s="1"/>
  <c r="F51" i="46"/>
  <c r="G50" i="46"/>
  <c r="H50" i="46" s="1"/>
  <c r="F50" i="46"/>
  <c r="G49" i="46"/>
  <c r="H49" i="46" s="1"/>
  <c r="F49" i="46"/>
  <c r="H48" i="46"/>
  <c r="G48" i="46"/>
  <c r="F48" i="46"/>
  <c r="G47" i="46"/>
  <c r="H47" i="46" s="1"/>
  <c r="F47" i="46"/>
  <c r="G46" i="46"/>
  <c r="H46" i="46" s="1"/>
  <c r="F46" i="46"/>
  <c r="G45" i="46"/>
  <c r="H45" i="46" s="1"/>
  <c r="F45" i="46"/>
  <c r="H44" i="46"/>
  <c r="G44" i="46"/>
  <c r="F44" i="46"/>
  <c r="G43" i="46"/>
  <c r="H43" i="46" s="1"/>
  <c r="F43" i="46"/>
  <c r="G42" i="46"/>
  <c r="H42" i="46" s="1"/>
  <c r="F42" i="46"/>
  <c r="G41" i="46"/>
  <c r="H41" i="46" s="1"/>
  <c r="F41" i="46"/>
  <c r="H40" i="46"/>
  <c r="G40" i="46"/>
  <c r="F40" i="46"/>
  <c r="G39" i="46"/>
  <c r="H39" i="46" s="1"/>
  <c r="F39" i="46"/>
  <c r="G38" i="46"/>
  <c r="H38" i="46" s="1"/>
  <c r="F38" i="46"/>
  <c r="G37" i="46"/>
  <c r="H37" i="46" s="1"/>
  <c r="F37" i="46"/>
  <c r="H36" i="46"/>
  <c r="G36" i="46"/>
  <c r="F36" i="46"/>
  <c r="G35" i="46"/>
  <c r="H35" i="46" s="1"/>
  <c r="F35" i="46"/>
  <c r="G34" i="46"/>
  <c r="H34" i="46" s="1"/>
  <c r="F34" i="46"/>
  <c r="G33" i="46"/>
  <c r="H33" i="46" s="1"/>
  <c r="F33" i="46"/>
  <c r="H32" i="46"/>
  <c r="G32" i="46"/>
  <c r="F32" i="46"/>
  <c r="G31" i="46"/>
  <c r="H31" i="46" s="1"/>
  <c r="F31" i="46"/>
  <c r="G30" i="46"/>
  <c r="H30" i="46" s="1"/>
  <c r="F30" i="46"/>
  <c r="G29" i="46"/>
  <c r="H29" i="46" s="1"/>
  <c r="F29" i="46"/>
  <c r="H28" i="46"/>
  <c r="G28" i="46"/>
  <c r="F28" i="46"/>
  <c r="G27" i="46"/>
  <c r="H27" i="46" s="1"/>
  <c r="F27" i="46"/>
  <c r="G26" i="46"/>
  <c r="H26" i="46" s="1"/>
  <c r="F26" i="46"/>
  <c r="G25" i="46"/>
  <c r="H25" i="46" s="1"/>
  <c r="F25" i="46"/>
  <c r="H24" i="46"/>
  <c r="G24" i="46"/>
  <c r="F24" i="46"/>
  <c r="G23" i="46"/>
  <c r="H23" i="46" s="1"/>
  <c r="F23" i="46"/>
  <c r="G22" i="46"/>
  <c r="H22" i="46" s="1"/>
  <c r="F22" i="46"/>
  <c r="G21" i="46"/>
  <c r="H21" i="46" s="1"/>
  <c r="F21" i="46"/>
  <c r="H20" i="46"/>
  <c r="G20" i="46"/>
  <c r="F20" i="46"/>
  <c r="G19" i="46"/>
  <c r="H19" i="46" s="1"/>
  <c r="F19" i="46"/>
  <c r="G18" i="46"/>
  <c r="H18" i="46" s="1"/>
  <c r="F18" i="46"/>
  <c r="G17" i="46"/>
  <c r="H17" i="46" s="1"/>
  <c r="F17" i="46"/>
  <c r="H16" i="46"/>
  <c r="G16" i="46"/>
  <c r="F16" i="46"/>
  <c r="G15" i="46"/>
  <c r="H15" i="46" s="1"/>
  <c r="F15" i="46"/>
  <c r="G14" i="46"/>
  <c r="H14" i="46" s="1"/>
  <c r="F14" i="46"/>
  <c r="G13" i="46"/>
  <c r="H13" i="46" s="1"/>
  <c r="F13" i="46"/>
  <c r="H12" i="46"/>
  <c r="G12" i="46"/>
  <c r="F12" i="46"/>
  <c r="G11" i="46"/>
  <c r="H11" i="46" s="1"/>
  <c r="F11" i="46"/>
  <c r="G10" i="46"/>
  <c r="H10" i="46" s="1"/>
  <c r="F10" i="46"/>
  <c r="G9" i="46"/>
  <c r="H9" i="46" s="1"/>
  <c r="F9" i="46"/>
  <c r="H8" i="46"/>
  <c r="G8" i="46"/>
  <c r="F8" i="46"/>
  <c r="G7" i="46"/>
  <c r="H7" i="46" s="1"/>
  <c r="F7" i="46"/>
  <c r="G6" i="46"/>
  <c r="H6" i="46" s="1"/>
  <c r="F6" i="46"/>
  <c r="G5" i="46"/>
  <c r="H5" i="46" s="1"/>
  <c r="F5" i="46"/>
  <c r="H4" i="46"/>
  <c r="G4" i="46"/>
  <c r="F4" i="46"/>
  <c r="H3" i="46"/>
  <c r="G3" i="46"/>
  <c r="F3" i="46"/>
  <c r="G2" i="46"/>
  <c r="H2" i="46" s="1"/>
  <c r="F2" i="46"/>
  <c r="F77" i="46" s="1"/>
  <c r="H75" i="45"/>
  <c r="G75" i="45"/>
  <c r="F75" i="45"/>
  <c r="H74" i="45"/>
  <c r="G74" i="45"/>
  <c r="F74" i="45"/>
  <c r="H73" i="45"/>
  <c r="G73" i="45"/>
  <c r="F73" i="45"/>
  <c r="H72" i="45"/>
  <c r="G72" i="45"/>
  <c r="F72" i="45"/>
  <c r="H71" i="45"/>
  <c r="G71" i="45"/>
  <c r="F71" i="45"/>
  <c r="H70" i="45"/>
  <c r="G70" i="45"/>
  <c r="F70" i="45"/>
  <c r="H69" i="45"/>
  <c r="G69" i="45"/>
  <c r="F69" i="45"/>
  <c r="H68" i="45"/>
  <c r="G68" i="45"/>
  <c r="F68" i="45"/>
  <c r="H67" i="45"/>
  <c r="G67" i="45"/>
  <c r="F67" i="45"/>
  <c r="H66" i="45"/>
  <c r="G66" i="45"/>
  <c r="F66" i="45"/>
  <c r="H65" i="45"/>
  <c r="G65" i="45"/>
  <c r="F65" i="45"/>
  <c r="H64" i="45"/>
  <c r="G64" i="45"/>
  <c r="F64" i="45"/>
  <c r="H63" i="45"/>
  <c r="G63" i="45"/>
  <c r="F63" i="45"/>
  <c r="H62" i="45"/>
  <c r="G62" i="45"/>
  <c r="F62" i="45"/>
  <c r="H61" i="45"/>
  <c r="G61" i="45"/>
  <c r="F61" i="45"/>
  <c r="H60" i="45"/>
  <c r="G60" i="45"/>
  <c r="F60" i="45"/>
  <c r="H59" i="45"/>
  <c r="G59" i="45"/>
  <c r="F59" i="45"/>
  <c r="H58" i="45"/>
  <c r="G58" i="45"/>
  <c r="F58" i="45"/>
  <c r="H57" i="45"/>
  <c r="G57" i="45"/>
  <c r="F57" i="45"/>
  <c r="H56" i="45"/>
  <c r="G56" i="45"/>
  <c r="F56" i="45"/>
  <c r="H55" i="45"/>
  <c r="G55" i="45"/>
  <c r="F55" i="45"/>
  <c r="H54" i="45"/>
  <c r="G54" i="45"/>
  <c r="F54" i="45"/>
  <c r="H53" i="45"/>
  <c r="G53" i="45"/>
  <c r="F53" i="45"/>
  <c r="H52" i="45"/>
  <c r="G52" i="45"/>
  <c r="F52" i="45"/>
  <c r="H51" i="45"/>
  <c r="G51" i="45"/>
  <c r="F51" i="45"/>
  <c r="H50" i="45"/>
  <c r="G50" i="45"/>
  <c r="F50" i="45"/>
  <c r="H49" i="45"/>
  <c r="G49" i="45"/>
  <c r="F49" i="45"/>
  <c r="H48" i="45"/>
  <c r="G48" i="45"/>
  <c r="F48" i="45"/>
  <c r="H47" i="45"/>
  <c r="G47" i="45"/>
  <c r="F47" i="45"/>
  <c r="H46" i="45"/>
  <c r="G46" i="45"/>
  <c r="F46" i="45"/>
  <c r="H45" i="45"/>
  <c r="G45" i="45"/>
  <c r="F45" i="45"/>
  <c r="H44" i="45"/>
  <c r="G44" i="45"/>
  <c r="F44" i="45"/>
  <c r="H43" i="45"/>
  <c r="G43" i="45"/>
  <c r="F43" i="45"/>
  <c r="H42" i="45"/>
  <c r="G42" i="45"/>
  <c r="F42" i="45"/>
  <c r="H41" i="45"/>
  <c r="G41" i="45"/>
  <c r="F41" i="45"/>
  <c r="H40" i="45"/>
  <c r="G40" i="45"/>
  <c r="F40" i="45"/>
  <c r="H39" i="45"/>
  <c r="G39" i="45"/>
  <c r="F39" i="45"/>
  <c r="H38" i="45"/>
  <c r="G38" i="45"/>
  <c r="F38" i="45"/>
  <c r="H37" i="45"/>
  <c r="G37" i="45"/>
  <c r="F37" i="45"/>
  <c r="H36" i="45"/>
  <c r="G36" i="45"/>
  <c r="F36" i="45"/>
  <c r="H35" i="45"/>
  <c r="G35" i="45"/>
  <c r="F35" i="45"/>
  <c r="H34" i="45"/>
  <c r="G34" i="45"/>
  <c r="F34" i="45"/>
  <c r="H33" i="45"/>
  <c r="G33" i="45"/>
  <c r="F33" i="45"/>
  <c r="H32" i="45"/>
  <c r="G32" i="45"/>
  <c r="F32" i="45"/>
  <c r="H31" i="45"/>
  <c r="G31" i="45"/>
  <c r="F31" i="45"/>
  <c r="H30" i="45"/>
  <c r="G30" i="45"/>
  <c r="F30" i="45"/>
  <c r="H29" i="45"/>
  <c r="G29" i="45"/>
  <c r="F29" i="45"/>
  <c r="H28" i="45"/>
  <c r="G28" i="45"/>
  <c r="F28" i="45"/>
  <c r="H27" i="45"/>
  <c r="G27" i="45"/>
  <c r="F27" i="45"/>
  <c r="H26" i="45"/>
  <c r="G26" i="45"/>
  <c r="F26" i="45"/>
  <c r="H25" i="45"/>
  <c r="G25" i="45"/>
  <c r="F25" i="45"/>
  <c r="H24" i="45"/>
  <c r="G24" i="45"/>
  <c r="F24" i="45"/>
  <c r="H23" i="45"/>
  <c r="G23" i="45"/>
  <c r="F23" i="45"/>
  <c r="H22" i="45"/>
  <c r="G22" i="45"/>
  <c r="F22" i="45"/>
  <c r="H21" i="45"/>
  <c r="G21" i="45"/>
  <c r="F21" i="45"/>
  <c r="H20" i="45"/>
  <c r="G20" i="45"/>
  <c r="F20" i="45"/>
  <c r="H19" i="45"/>
  <c r="G19" i="45"/>
  <c r="F19" i="45"/>
  <c r="H18" i="45"/>
  <c r="G18" i="45"/>
  <c r="F18" i="45"/>
  <c r="H17" i="45"/>
  <c r="G17" i="45"/>
  <c r="F17" i="45"/>
  <c r="H16" i="45"/>
  <c r="G16" i="45"/>
  <c r="F16" i="45"/>
  <c r="H15" i="45"/>
  <c r="G15" i="45"/>
  <c r="F15" i="45"/>
  <c r="H14" i="45"/>
  <c r="G14" i="45"/>
  <c r="F14" i="45"/>
  <c r="H13" i="45"/>
  <c r="G13" i="45"/>
  <c r="F13" i="45"/>
  <c r="H12" i="45"/>
  <c r="G12" i="45"/>
  <c r="F12" i="45"/>
  <c r="H11" i="45"/>
  <c r="G11" i="45"/>
  <c r="F11" i="45"/>
  <c r="H10" i="45"/>
  <c r="G10" i="45"/>
  <c r="F10" i="45"/>
  <c r="H9" i="45"/>
  <c r="G9" i="45"/>
  <c r="F9" i="45"/>
  <c r="H8" i="45"/>
  <c r="G8" i="45"/>
  <c r="F8" i="45"/>
  <c r="H7" i="45"/>
  <c r="G7" i="45"/>
  <c r="F7" i="45"/>
  <c r="H6" i="45"/>
  <c r="G6" i="45"/>
  <c r="F6" i="45"/>
  <c r="H5" i="45"/>
  <c r="G5" i="45"/>
  <c r="F5" i="45"/>
  <c r="H4" i="45"/>
  <c r="G4" i="45"/>
  <c r="F4" i="45"/>
  <c r="H3" i="45"/>
  <c r="G3" i="45"/>
  <c r="F3" i="45"/>
  <c r="H2" i="45"/>
  <c r="H77" i="45" s="1"/>
  <c r="G2" i="45"/>
  <c r="F2" i="45"/>
  <c r="F77" i="45" s="1"/>
  <c r="G75" i="44"/>
  <c r="H75" i="44" s="1"/>
  <c r="F75" i="44"/>
  <c r="H74" i="44"/>
  <c r="G74" i="44"/>
  <c r="F74" i="44"/>
  <c r="G73" i="44"/>
  <c r="H73" i="44" s="1"/>
  <c r="F73" i="44"/>
  <c r="H72" i="44"/>
  <c r="G72" i="44"/>
  <c r="F72" i="44"/>
  <c r="G71" i="44"/>
  <c r="H71" i="44" s="1"/>
  <c r="F71" i="44"/>
  <c r="H70" i="44"/>
  <c r="G70" i="44"/>
  <c r="F70" i="44"/>
  <c r="G69" i="44"/>
  <c r="H69" i="44" s="1"/>
  <c r="F69" i="44"/>
  <c r="H68" i="44"/>
  <c r="G68" i="44"/>
  <c r="F68" i="44"/>
  <c r="G67" i="44"/>
  <c r="H67" i="44" s="1"/>
  <c r="F67" i="44"/>
  <c r="H66" i="44"/>
  <c r="G66" i="44"/>
  <c r="F66" i="44"/>
  <c r="G65" i="44"/>
  <c r="H65" i="44" s="1"/>
  <c r="F65" i="44"/>
  <c r="H64" i="44"/>
  <c r="G64" i="44"/>
  <c r="F64" i="44"/>
  <c r="G63" i="44"/>
  <c r="H63" i="44" s="1"/>
  <c r="F63" i="44"/>
  <c r="H62" i="44"/>
  <c r="G62" i="44"/>
  <c r="F62" i="44"/>
  <c r="G61" i="44"/>
  <c r="H61" i="44" s="1"/>
  <c r="F61" i="44"/>
  <c r="H60" i="44"/>
  <c r="G60" i="44"/>
  <c r="F60" i="44"/>
  <c r="G59" i="44"/>
  <c r="H59" i="44" s="1"/>
  <c r="F59" i="44"/>
  <c r="H58" i="44"/>
  <c r="G58" i="44"/>
  <c r="F58" i="44"/>
  <c r="G57" i="44"/>
  <c r="H57" i="44" s="1"/>
  <c r="F57" i="44"/>
  <c r="H56" i="44"/>
  <c r="G56" i="44"/>
  <c r="F56" i="44"/>
  <c r="G55" i="44"/>
  <c r="H55" i="44" s="1"/>
  <c r="F55" i="44"/>
  <c r="H54" i="44"/>
  <c r="G54" i="44"/>
  <c r="F54" i="44"/>
  <c r="G53" i="44"/>
  <c r="H53" i="44" s="1"/>
  <c r="F53" i="44"/>
  <c r="H52" i="44"/>
  <c r="G52" i="44"/>
  <c r="F52" i="44"/>
  <c r="G51" i="44"/>
  <c r="H51" i="44" s="1"/>
  <c r="F51" i="44"/>
  <c r="H50" i="44"/>
  <c r="G50" i="44"/>
  <c r="F50" i="44"/>
  <c r="G49" i="44"/>
  <c r="H49" i="44" s="1"/>
  <c r="F49" i="44"/>
  <c r="H48" i="44"/>
  <c r="G48" i="44"/>
  <c r="F48" i="44"/>
  <c r="G47" i="44"/>
  <c r="H47" i="44" s="1"/>
  <c r="F47" i="44"/>
  <c r="H46" i="44"/>
  <c r="G46" i="44"/>
  <c r="F46" i="44"/>
  <c r="G45" i="44"/>
  <c r="H45" i="44" s="1"/>
  <c r="F45" i="44"/>
  <c r="H44" i="44"/>
  <c r="G44" i="44"/>
  <c r="F44" i="44"/>
  <c r="G43" i="44"/>
  <c r="H43" i="44" s="1"/>
  <c r="F43" i="44"/>
  <c r="H42" i="44"/>
  <c r="G42" i="44"/>
  <c r="F42" i="44"/>
  <c r="G41" i="44"/>
  <c r="H41" i="44" s="1"/>
  <c r="F41" i="44"/>
  <c r="H40" i="44"/>
  <c r="G40" i="44"/>
  <c r="F40" i="44"/>
  <c r="G39" i="44"/>
  <c r="H39" i="44" s="1"/>
  <c r="F39" i="44"/>
  <c r="H38" i="44"/>
  <c r="G38" i="44"/>
  <c r="F38" i="44"/>
  <c r="G37" i="44"/>
  <c r="H37" i="44" s="1"/>
  <c r="F37" i="44"/>
  <c r="H36" i="44"/>
  <c r="G36" i="44"/>
  <c r="F36" i="44"/>
  <c r="G35" i="44"/>
  <c r="H35" i="44" s="1"/>
  <c r="F35" i="44"/>
  <c r="H34" i="44"/>
  <c r="G34" i="44"/>
  <c r="F34" i="44"/>
  <c r="G33" i="44"/>
  <c r="H33" i="44" s="1"/>
  <c r="F33" i="44"/>
  <c r="H32" i="44"/>
  <c r="G32" i="44"/>
  <c r="F32" i="44"/>
  <c r="G31" i="44"/>
  <c r="H31" i="44" s="1"/>
  <c r="F31" i="44"/>
  <c r="H30" i="44"/>
  <c r="G30" i="44"/>
  <c r="F30" i="44"/>
  <c r="G29" i="44"/>
  <c r="H29" i="44" s="1"/>
  <c r="F29" i="44"/>
  <c r="H28" i="44"/>
  <c r="G28" i="44"/>
  <c r="F28" i="44"/>
  <c r="G27" i="44"/>
  <c r="H27" i="44" s="1"/>
  <c r="F27" i="44"/>
  <c r="H26" i="44"/>
  <c r="G26" i="44"/>
  <c r="F26" i="44"/>
  <c r="G25" i="44"/>
  <c r="H25" i="44" s="1"/>
  <c r="F25" i="44"/>
  <c r="H24" i="44"/>
  <c r="G24" i="44"/>
  <c r="F24" i="44"/>
  <c r="G23" i="44"/>
  <c r="H23" i="44" s="1"/>
  <c r="F23" i="44"/>
  <c r="H22" i="44"/>
  <c r="G22" i="44"/>
  <c r="F22" i="44"/>
  <c r="G21" i="44"/>
  <c r="H21" i="44" s="1"/>
  <c r="F21" i="44"/>
  <c r="H20" i="44"/>
  <c r="G20" i="44"/>
  <c r="F20" i="44"/>
  <c r="G19" i="44"/>
  <c r="H19" i="44" s="1"/>
  <c r="F19" i="44"/>
  <c r="H18" i="44"/>
  <c r="G18" i="44"/>
  <c r="F18" i="44"/>
  <c r="G17" i="44"/>
  <c r="H17" i="44" s="1"/>
  <c r="F17" i="44"/>
  <c r="H16" i="44"/>
  <c r="G16" i="44"/>
  <c r="F16" i="44"/>
  <c r="G15" i="44"/>
  <c r="H15" i="44" s="1"/>
  <c r="F15" i="44"/>
  <c r="H14" i="44"/>
  <c r="G14" i="44"/>
  <c r="F14" i="44"/>
  <c r="G13" i="44"/>
  <c r="H13" i="44" s="1"/>
  <c r="F13" i="44"/>
  <c r="H12" i="44"/>
  <c r="G12" i="44"/>
  <c r="F12" i="44"/>
  <c r="G11" i="44"/>
  <c r="H11" i="44" s="1"/>
  <c r="F11" i="44"/>
  <c r="H10" i="44"/>
  <c r="G10" i="44"/>
  <c r="F10" i="44"/>
  <c r="G9" i="44"/>
  <c r="H9" i="44" s="1"/>
  <c r="F9" i="44"/>
  <c r="H8" i="44"/>
  <c r="G8" i="44"/>
  <c r="F8" i="44"/>
  <c r="G7" i="44"/>
  <c r="H7" i="44" s="1"/>
  <c r="F7" i="44"/>
  <c r="H6" i="44"/>
  <c r="G6" i="44"/>
  <c r="F6" i="44"/>
  <c r="G5" i="44"/>
  <c r="H5" i="44" s="1"/>
  <c r="F5" i="44"/>
  <c r="H4" i="44"/>
  <c r="G4" i="44"/>
  <c r="F4" i="44"/>
  <c r="G3" i="44"/>
  <c r="H3" i="44" s="1"/>
  <c r="F3" i="44"/>
  <c r="H2" i="44"/>
  <c r="G2" i="44"/>
  <c r="F2" i="44"/>
  <c r="F77" i="44" s="1"/>
  <c r="G75" i="43"/>
  <c r="H75" i="43" s="1"/>
  <c r="F75" i="43"/>
  <c r="G74" i="43"/>
  <c r="H74" i="43" s="1"/>
  <c r="F74" i="43"/>
  <c r="H73" i="43"/>
  <c r="G73" i="43"/>
  <c r="F73" i="43"/>
  <c r="G72" i="43"/>
  <c r="H72" i="43" s="1"/>
  <c r="F72" i="43"/>
  <c r="G71" i="43"/>
  <c r="H71" i="43" s="1"/>
  <c r="F71" i="43"/>
  <c r="G70" i="43"/>
  <c r="H70" i="43" s="1"/>
  <c r="F70" i="43"/>
  <c r="H69" i="43"/>
  <c r="G69" i="43"/>
  <c r="F69" i="43"/>
  <c r="G68" i="43"/>
  <c r="H68" i="43" s="1"/>
  <c r="F68" i="43"/>
  <c r="G67" i="43"/>
  <c r="H67" i="43" s="1"/>
  <c r="F67" i="43"/>
  <c r="G66" i="43"/>
  <c r="H66" i="43" s="1"/>
  <c r="F66" i="43"/>
  <c r="H65" i="43"/>
  <c r="G65" i="43"/>
  <c r="F65" i="43"/>
  <c r="G64" i="43"/>
  <c r="H64" i="43" s="1"/>
  <c r="F64" i="43"/>
  <c r="G63" i="43"/>
  <c r="H63" i="43" s="1"/>
  <c r="F63" i="43"/>
  <c r="G62" i="43"/>
  <c r="H62" i="43" s="1"/>
  <c r="F62" i="43"/>
  <c r="H61" i="43"/>
  <c r="G61" i="43"/>
  <c r="F61" i="43"/>
  <c r="G60" i="43"/>
  <c r="H60" i="43" s="1"/>
  <c r="F60" i="43"/>
  <c r="G59" i="43"/>
  <c r="H59" i="43" s="1"/>
  <c r="F59" i="43"/>
  <c r="G58" i="43"/>
  <c r="H58" i="43" s="1"/>
  <c r="F58" i="43"/>
  <c r="H57" i="43"/>
  <c r="G57" i="43"/>
  <c r="F57" i="43"/>
  <c r="G56" i="43"/>
  <c r="H56" i="43" s="1"/>
  <c r="F56" i="43"/>
  <c r="G55" i="43"/>
  <c r="H55" i="43" s="1"/>
  <c r="F55" i="43"/>
  <c r="G54" i="43"/>
  <c r="H54" i="43" s="1"/>
  <c r="F54" i="43"/>
  <c r="H53" i="43"/>
  <c r="G53" i="43"/>
  <c r="F53" i="43"/>
  <c r="G52" i="43"/>
  <c r="H52" i="43" s="1"/>
  <c r="F52" i="43"/>
  <c r="G51" i="43"/>
  <c r="H51" i="43" s="1"/>
  <c r="F51" i="43"/>
  <c r="G50" i="43"/>
  <c r="H50" i="43" s="1"/>
  <c r="F50" i="43"/>
  <c r="H49" i="43"/>
  <c r="G49" i="43"/>
  <c r="F49" i="43"/>
  <c r="G48" i="43"/>
  <c r="H48" i="43" s="1"/>
  <c r="F48" i="43"/>
  <c r="G47" i="43"/>
  <c r="H47" i="43" s="1"/>
  <c r="F47" i="43"/>
  <c r="G46" i="43"/>
  <c r="H46" i="43" s="1"/>
  <c r="F46" i="43"/>
  <c r="H45" i="43"/>
  <c r="G45" i="43"/>
  <c r="F45" i="43"/>
  <c r="G44" i="43"/>
  <c r="H44" i="43" s="1"/>
  <c r="F44" i="43"/>
  <c r="G43" i="43"/>
  <c r="H43" i="43" s="1"/>
  <c r="F43" i="43"/>
  <c r="G42" i="43"/>
  <c r="H42" i="43" s="1"/>
  <c r="F42" i="43"/>
  <c r="H41" i="43"/>
  <c r="G41" i="43"/>
  <c r="F41" i="43"/>
  <c r="G40" i="43"/>
  <c r="H40" i="43" s="1"/>
  <c r="F40" i="43"/>
  <c r="G39" i="43"/>
  <c r="H39" i="43" s="1"/>
  <c r="F39" i="43"/>
  <c r="G38" i="43"/>
  <c r="H38" i="43" s="1"/>
  <c r="F38" i="43"/>
  <c r="H37" i="43"/>
  <c r="G37" i="43"/>
  <c r="F37" i="43"/>
  <c r="H36" i="43"/>
  <c r="G36" i="43"/>
  <c r="F36" i="43"/>
  <c r="G35" i="43"/>
  <c r="H35" i="43" s="1"/>
  <c r="F35" i="43"/>
  <c r="G34" i="43"/>
  <c r="H34" i="43" s="1"/>
  <c r="F34" i="43"/>
  <c r="H33" i="43"/>
  <c r="G33" i="43"/>
  <c r="F33" i="43"/>
  <c r="H32" i="43"/>
  <c r="G32" i="43"/>
  <c r="F32" i="43"/>
  <c r="G31" i="43"/>
  <c r="H31" i="43" s="1"/>
  <c r="F31" i="43"/>
  <c r="G30" i="43"/>
  <c r="H30" i="43" s="1"/>
  <c r="F30" i="43"/>
  <c r="H29" i="43"/>
  <c r="G29" i="43"/>
  <c r="F29" i="43"/>
  <c r="H28" i="43"/>
  <c r="G28" i="43"/>
  <c r="F28" i="43"/>
  <c r="G27" i="43"/>
  <c r="H27" i="43" s="1"/>
  <c r="F27" i="43"/>
  <c r="G26" i="43"/>
  <c r="H26" i="43" s="1"/>
  <c r="F26" i="43"/>
  <c r="H25" i="43"/>
  <c r="G25" i="43"/>
  <c r="F25" i="43"/>
  <c r="H24" i="43"/>
  <c r="G24" i="43"/>
  <c r="F24" i="43"/>
  <c r="G23" i="43"/>
  <c r="H23" i="43" s="1"/>
  <c r="F23" i="43"/>
  <c r="G22" i="43"/>
  <c r="H22" i="43" s="1"/>
  <c r="F22" i="43"/>
  <c r="H21" i="43"/>
  <c r="G21" i="43"/>
  <c r="F21" i="43"/>
  <c r="H20" i="43"/>
  <c r="G20" i="43"/>
  <c r="F20" i="43"/>
  <c r="G19" i="43"/>
  <c r="H19" i="43" s="1"/>
  <c r="F19" i="43"/>
  <c r="G18" i="43"/>
  <c r="H18" i="43" s="1"/>
  <c r="F18" i="43"/>
  <c r="H17" i="43"/>
  <c r="G17" i="43"/>
  <c r="F17" i="43"/>
  <c r="H16" i="43"/>
  <c r="G16" i="43"/>
  <c r="F16" i="43"/>
  <c r="G15" i="43"/>
  <c r="H15" i="43" s="1"/>
  <c r="F15" i="43"/>
  <c r="G14" i="43"/>
  <c r="H14" i="43" s="1"/>
  <c r="F14" i="43"/>
  <c r="H13" i="43"/>
  <c r="G13" i="43"/>
  <c r="F13" i="43"/>
  <c r="H12" i="43"/>
  <c r="G12" i="43"/>
  <c r="F12" i="43"/>
  <c r="G11" i="43"/>
  <c r="H11" i="43" s="1"/>
  <c r="F11" i="43"/>
  <c r="G10" i="43"/>
  <c r="H10" i="43" s="1"/>
  <c r="F10" i="43"/>
  <c r="H9" i="43"/>
  <c r="G9" i="43"/>
  <c r="F9" i="43"/>
  <c r="H8" i="43"/>
  <c r="G8" i="43"/>
  <c r="F8" i="43"/>
  <c r="G7" i="43"/>
  <c r="H7" i="43" s="1"/>
  <c r="F7" i="43"/>
  <c r="G6" i="43"/>
  <c r="H6" i="43" s="1"/>
  <c r="F6" i="43"/>
  <c r="H5" i="43"/>
  <c r="G5" i="43"/>
  <c r="F5" i="43"/>
  <c r="H4" i="43"/>
  <c r="G4" i="43"/>
  <c r="F4" i="43"/>
  <c r="G3" i="43"/>
  <c r="H3" i="43" s="1"/>
  <c r="F3" i="43"/>
  <c r="G2" i="43"/>
  <c r="H2" i="43" s="1"/>
  <c r="F2" i="43"/>
  <c r="F77" i="43" s="1"/>
  <c r="H75" i="42"/>
  <c r="G75" i="42"/>
  <c r="F75" i="42"/>
  <c r="G74" i="42"/>
  <c r="H74" i="42" s="1"/>
  <c r="F74" i="42"/>
  <c r="H73" i="42"/>
  <c r="G73" i="42"/>
  <c r="F73" i="42"/>
  <c r="H72" i="42"/>
  <c r="G72" i="42"/>
  <c r="F72" i="42"/>
  <c r="H71" i="42"/>
  <c r="G71" i="42"/>
  <c r="F71" i="42"/>
  <c r="G70" i="42"/>
  <c r="H70" i="42" s="1"/>
  <c r="F70" i="42"/>
  <c r="H69" i="42"/>
  <c r="G69" i="42"/>
  <c r="F69" i="42"/>
  <c r="H68" i="42"/>
  <c r="G68" i="42"/>
  <c r="F68" i="42"/>
  <c r="H67" i="42"/>
  <c r="G67" i="42"/>
  <c r="F67" i="42"/>
  <c r="G66" i="42"/>
  <c r="H66" i="42" s="1"/>
  <c r="F66" i="42"/>
  <c r="H65" i="42"/>
  <c r="G65" i="42"/>
  <c r="F65" i="42"/>
  <c r="H64" i="42"/>
  <c r="G64" i="42"/>
  <c r="F64" i="42"/>
  <c r="H63" i="42"/>
  <c r="G63" i="42"/>
  <c r="F63" i="42"/>
  <c r="G62" i="42"/>
  <c r="H62" i="42" s="1"/>
  <c r="F62" i="42"/>
  <c r="H61" i="42"/>
  <c r="G61" i="42"/>
  <c r="F61" i="42"/>
  <c r="H60" i="42"/>
  <c r="G60" i="42"/>
  <c r="F60" i="42"/>
  <c r="H59" i="42"/>
  <c r="G59" i="42"/>
  <c r="F59" i="42"/>
  <c r="G58" i="42"/>
  <c r="H58" i="42" s="1"/>
  <c r="F58" i="42"/>
  <c r="H57" i="42"/>
  <c r="G57" i="42"/>
  <c r="F57" i="42"/>
  <c r="H56" i="42"/>
  <c r="G56" i="42"/>
  <c r="F56" i="42"/>
  <c r="H55" i="42"/>
  <c r="G55" i="42"/>
  <c r="F55" i="42"/>
  <c r="G54" i="42"/>
  <c r="H54" i="42" s="1"/>
  <c r="F54" i="42"/>
  <c r="H53" i="42"/>
  <c r="G53" i="42"/>
  <c r="F53" i="42"/>
  <c r="H52" i="42"/>
  <c r="G52" i="42"/>
  <c r="F52" i="42"/>
  <c r="H51" i="42"/>
  <c r="G51" i="42"/>
  <c r="F51" i="42"/>
  <c r="G50" i="42"/>
  <c r="H50" i="42" s="1"/>
  <c r="F50" i="42"/>
  <c r="H49" i="42"/>
  <c r="G49" i="42"/>
  <c r="F49" i="42"/>
  <c r="H48" i="42"/>
  <c r="G48" i="42"/>
  <c r="F48" i="42"/>
  <c r="H47" i="42"/>
  <c r="G47" i="42"/>
  <c r="F47" i="42"/>
  <c r="G46" i="42"/>
  <c r="H46" i="42" s="1"/>
  <c r="F46" i="42"/>
  <c r="H45" i="42"/>
  <c r="G45" i="42"/>
  <c r="F45" i="42"/>
  <c r="H44" i="42"/>
  <c r="G44" i="42"/>
  <c r="F44" i="42"/>
  <c r="H43" i="42"/>
  <c r="G43" i="42"/>
  <c r="F43" i="42"/>
  <c r="G42" i="42"/>
  <c r="H42" i="42" s="1"/>
  <c r="F42" i="42"/>
  <c r="H41" i="42"/>
  <c r="G41" i="42"/>
  <c r="F41" i="42"/>
  <c r="H40" i="42"/>
  <c r="G40" i="42"/>
  <c r="F40" i="42"/>
  <c r="H39" i="42"/>
  <c r="G39" i="42"/>
  <c r="F39" i="42"/>
  <c r="G38" i="42"/>
  <c r="H38" i="42" s="1"/>
  <c r="F38" i="42"/>
  <c r="H37" i="42"/>
  <c r="G37" i="42"/>
  <c r="F37" i="42"/>
  <c r="H36" i="42"/>
  <c r="G36" i="42"/>
  <c r="F36" i="42"/>
  <c r="H35" i="42"/>
  <c r="G35" i="42"/>
  <c r="F35" i="42"/>
  <c r="G34" i="42"/>
  <c r="H34" i="42" s="1"/>
  <c r="F34" i="42"/>
  <c r="H33" i="42"/>
  <c r="G33" i="42"/>
  <c r="F33" i="42"/>
  <c r="H32" i="42"/>
  <c r="G32" i="42"/>
  <c r="F32" i="42"/>
  <c r="H31" i="42"/>
  <c r="G31" i="42"/>
  <c r="F31" i="42"/>
  <c r="G30" i="42"/>
  <c r="H30" i="42" s="1"/>
  <c r="F30" i="42"/>
  <c r="H29" i="42"/>
  <c r="G29" i="42"/>
  <c r="F29" i="42"/>
  <c r="H28" i="42"/>
  <c r="G28" i="42"/>
  <c r="F28" i="42"/>
  <c r="H27" i="42"/>
  <c r="G27" i="42"/>
  <c r="F27" i="42"/>
  <c r="G26" i="42"/>
  <c r="H26" i="42" s="1"/>
  <c r="F26" i="42"/>
  <c r="H25" i="42"/>
  <c r="G25" i="42"/>
  <c r="F25" i="42"/>
  <c r="H24" i="42"/>
  <c r="G24" i="42"/>
  <c r="F24" i="42"/>
  <c r="H23" i="42"/>
  <c r="G23" i="42"/>
  <c r="F23" i="42"/>
  <c r="G22" i="42"/>
  <c r="H22" i="42" s="1"/>
  <c r="F22" i="42"/>
  <c r="H21" i="42"/>
  <c r="G21" i="42"/>
  <c r="F21" i="42"/>
  <c r="H20" i="42"/>
  <c r="G20" i="42"/>
  <c r="F20" i="42"/>
  <c r="H19" i="42"/>
  <c r="G19" i="42"/>
  <c r="F19" i="42"/>
  <c r="G18" i="42"/>
  <c r="H18" i="42" s="1"/>
  <c r="F18" i="42"/>
  <c r="H17" i="42"/>
  <c r="G17" i="42"/>
  <c r="F17" i="42"/>
  <c r="H16" i="42"/>
  <c r="G16" i="42"/>
  <c r="F16" i="42"/>
  <c r="H15" i="42"/>
  <c r="G15" i="42"/>
  <c r="F15" i="42"/>
  <c r="G14" i="42"/>
  <c r="H14" i="42" s="1"/>
  <c r="F14" i="42"/>
  <c r="H13" i="42"/>
  <c r="G13" i="42"/>
  <c r="F13" i="42"/>
  <c r="H12" i="42"/>
  <c r="G12" i="42"/>
  <c r="F12" i="42"/>
  <c r="H11" i="42"/>
  <c r="G11" i="42"/>
  <c r="F11" i="42"/>
  <c r="G10" i="42"/>
  <c r="H10" i="42" s="1"/>
  <c r="F10" i="42"/>
  <c r="H9" i="42"/>
  <c r="G9" i="42"/>
  <c r="F9" i="42"/>
  <c r="H8" i="42"/>
  <c r="G8" i="42"/>
  <c r="F8" i="42"/>
  <c r="H7" i="42"/>
  <c r="G7" i="42"/>
  <c r="F7" i="42"/>
  <c r="G6" i="42"/>
  <c r="H6" i="42" s="1"/>
  <c r="F6" i="42"/>
  <c r="H5" i="42"/>
  <c r="G5" i="42"/>
  <c r="F5" i="42"/>
  <c r="H4" i="42"/>
  <c r="G4" i="42"/>
  <c r="F4" i="42"/>
  <c r="H3" i="42"/>
  <c r="G3" i="42"/>
  <c r="F3" i="42"/>
  <c r="G2" i="42"/>
  <c r="H2" i="42" s="1"/>
  <c r="F2" i="42"/>
  <c r="F77" i="42" s="1"/>
  <c r="G75" i="41"/>
  <c r="H75" i="41" s="1"/>
  <c r="F75" i="41"/>
  <c r="G74" i="41"/>
  <c r="H74" i="41" s="1"/>
  <c r="F74" i="41"/>
  <c r="G73" i="41"/>
  <c r="H73" i="41" s="1"/>
  <c r="F73" i="41"/>
  <c r="H72" i="41"/>
  <c r="G72" i="41"/>
  <c r="F72" i="41"/>
  <c r="G71" i="41"/>
  <c r="H71" i="41" s="1"/>
  <c r="F71" i="41"/>
  <c r="G70" i="41"/>
  <c r="H70" i="41" s="1"/>
  <c r="F70" i="41"/>
  <c r="G69" i="41"/>
  <c r="H69" i="41" s="1"/>
  <c r="F69" i="41"/>
  <c r="H68" i="41"/>
  <c r="G68" i="41"/>
  <c r="F68" i="41"/>
  <c r="G67" i="41"/>
  <c r="H67" i="41" s="1"/>
  <c r="F67" i="41"/>
  <c r="G66" i="41"/>
  <c r="H66" i="41" s="1"/>
  <c r="F66" i="41"/>
  <c r="G65" i="41"/>
  <c r="H65" i="41" s="1"/>
  <c r="F65" i="41"/>
  <c r="H64" i="41"/>
  <c r="G64" i="41"/>
  <c r="F64" i="41"/>
  <c r="G63" i="41"/>
  <c r="H63" i="41" s="1"/>
  <c r="F63" i="41"/>
  <c r="G62" i="41"/>
  <c r="H62" i="41" s="1"/>
  <c r="F62" i="41"/>
  <c r="G61" i="41"/>
  <c r="H61" i="41" s="1"/>
  <c r="F61" i="41"/>
  <c r="H60" i="41"/>
  <c r="G60" i="41"/>
  <c r="F60" i="41"/>
  <c r="G59" i="41"/>
  <c r="H59" i="41" s="1"/>
  <c r="F59" i="41"/>
  <c r="G58" i="41"/>
  <c r="H58" i="41" s="1"/>
  <c r="F58" i="41"/>
  <c r="G57" i="41"/>
  <c r="H57" i="41" s="1"/>
  <c r="F57" i="41"/>
  <c r="H56" i="41"/>
  <c r="G56" i="41"/>
  <c r="F56" i="41"/>
  <c r="G55" i="41"/>
  <c r="H55" i="41" s="1"/>
  <c r="F55" i="41"/>
  <c r="G54" i="41"/>
  <c r="H54" i="41" s="1"/>
  <c r="F54" i="41"/>
  <c r="G53" i="41"/>
  <c r="H53" i="41" s="1"/>
  <c r="F53" i="41"/>
  <c r="H52" i="41"/>
  <c r="G52" i="41"/>
  <c r="F52" i="41"/>
  <c r="G51" i="41"/>
  <c r="H51" i="41" s="1"/>
  <c r="F51" i="41"/>
  <c r="G50" i="41"/>
  <c r="H50" i="41" s="1"/>
  <c r="F50" i="41"/>
  <c r="G49" i="41"/>
  <c r="H49" i="41" s="1"/>
  <c r="F49" i="41"/>
  <c r="H48" i="41"/>
  <c r="G48" i="41"/>
  <c r="F48" i="41"/>
  <c r="G47" i="41"/>
  <c r="H47" i="41" s="1"/>
  <c r="F47" i="41"/>
  <c r="G46" i="41"/>
  <c r="H46" i="41" s="1"/>
  <c r="F46" i="41"/>
  <c r="G45" i="41"/>
  <c r="H45" i="41" s="1"/>
  <c r="F45" i="41"/>
  <c r="H44" i="41"/>
  <c r="G44" i="41"/>
  <c r="F44" i="41"/>
  <c r="G43" i="41"/>
  <c r="H43" i="41" s="1"/>
  <c r="F43" i="41"/>
  <c r="G42" i="41"/>
  <c r="H42" i="41" s="1"/>
  <c r="F42" i="41"/>
  <c r="G41" i="41"/>
  <c r="H41" i="41" s="1"/>
  <c r="F41" i="41"/>
  <c r="H40" i="41"/>
  <c r="G40" i="41"/>
  <c r="F40" i="41"/>
  <c r="G39" i="41"/>
  <c r="H39" i="41" s="1"/>
  <c r="F39" i="41"/>
  <c r="G38" i="41"/>
  <c r="H38" i="41" s="1"/>
  <c r="F38" i="41"/>
  <c r="G37" i="41"/>
  <c r="H37" i="41" s="1"/>
  <c r="F37" i="41"/>
  <c r="H36" i="41"/>
  <c r="G36" i="41"/>
  <c r="F36" i="41"/>
  <c r="G35" i="41"/>
  <c r="H35" i="41" s="1"/>
  <c r="F35" i="41"/>
  <c r="G34" i="41"/>
  <c r="H34" i="41" s="1"/>
  <c r="F34" i="41"/>
  <c r="G33" i="41"/>
  <c r="H33" i="41" s="1"/>
  <c r="F33" i="41"/>
  <c r="H32" i="41"/>
  <c r="G32" i="41"/>
  <c r="F32" i="41"/>
  <c r="G31" i="41"/>
  <c r="H31" i="41" s="1"/>
  <c r="F31" i="41"/>
  <c r="G30" i="41"/>
  <c r="H30" i="41" s="1"/>
  <c r="F30" i="41"/>
  <c r="G29" i="41"/>
  <c r="H29" i="41" s="1"/>
  <c r="F29" i="41"/>
  <c r="H28" i="41"/>
  <c r="G28" i="41"/>
  <c r="F28" i="41"/>
  <c r="G27" i="41"/>
  <c r="H27" i="41" s="1"/>
  <c r="F27" i="41"/>
  <c r="G26" i="41"/>
  <c r="H26" i="41" s="1"/>
  <c r="F26" i="41"/>
  <c r="G25" i="41"/>
  <c r="H25" i="41" s="1"/>
  <c r="F25" i="41"/>
  <c r="H24" i="41"/>
  <c r="G24" i="41"/>
  <c r="F24" i="41"/>
  <c r="G23" i="41"/>
  <c r="H23" i="41" s="1"/>
  <c r="F23" i="41"/>
  <c r="G22" i="41"/>
  <c r="H22" i="41" s="1"/>
  <c r="F22" i="41"/>
  <c r="G21" i="41"/>
  <c r="H21" i="41" s="1"/>
  <c r="F21" i="41"/>
  <c r="H20" i="41"/>
  <c r="G20" i="41"/>
  <c r="F20" i="41"/>
  <c r="G19" i="41"/>
  <c r="H19" i="41" s="1"/>
  <c r="F19" i="41"/>
  <c r="G18" i="41"/>
  <c r="H18" i="41" s="1"/>
  <c r="F18" i="41"/>
  <c r="G17" i="41"/>
  <c r="H17" i="41" s="1"/>
  <c r="F17" i="41"/>
  <c r="H16" i="41"/>
  <c r="G16" i="41"/>
  <c r="F16" i="41"/>
  <c r="G15" i="41"/>
  <c r="H15" i="41" s="1"/>
  <c r="F15" i="41"/>
  <c r="G14" i="41"/>
  <c r="H14" i="41" s="1"/>
  <c r="F14" i="41"/>
  <c r="G13" i="41"/>
  <c r="H13" i="41" s="1"/>
  <c r="F13" i="41"/>
  <c r="H12" i="41"/>
  <c r="G12" i="41"/>
  <c r="F12" i="41"/>
  <c r="G11" i="41"/>
  <c r="H11" i="41" s="1"/>
  <c r="F11" i="41"/>
  <c r="G10" i="41"/>
  <c r="H10" i="41" s="1"/>
  <c r="F10" i="41"/>
  <c r="G9" i="41"/>
  <c r="H9" i="41" s="1"/>
  <c r="F9" i="41"/>
  <c r="H8" i="41"/>
  <c r="G8" i="41"/>
  <c r="F8" i="41"/>
  <c r="G7" i="41"/>
  <c r="H7" i="41" s="1"/>
  <c r="F7" i="41"/>
  <c r="G6" i="41"/>
  <c r="H6" i="41" s="1"/>
  <c r="F6" i="41"/>
  <c r="G5" i="41"/>
  <c r="H5" i="41" s="1"/>
  <c r="F5" i="41"/>
  <c r="H4" i="41"/>
  <c r="G4" i="41"/>
  <c r="F4" i="41"/>
  <c r="G3" i="41"/>
  <c r="H3" i="41" s="1"/>
  <c r="F3" i="41"/>
  <c r="G2" i="41"/>
  <c r="H2" i="41" s="1"/>
  <c r="F2" i="41"/>
  <c r="F77" i="41" s="1"/>
  <c r="H75" i="40"/>
  <c r="G75" i="40"/>
  <c r="F75" i="40"/>
  <c r="H74" i="40"/>
  <c r="G74" i="40"/>
  <c r="F74" i="40"/>
  <c r="H73" i="40"/>
  <c r="G73" i="40"/>
  <c r="F73" i="40"/>
  <c r="H72" i="40"/>
  <c r="G72" i="40"/>
  <c r="F72" i="40"/>
  <c r="H71" i="40"/>
  <c r="G71" i="40"/>
  <c r="F71" i="40"/>
  <c r="H70" i="40"/>
  <c r="G70" i="40"/>
  <c r="F70" i="40"/>
  <c r="H69" i="40"/>
  <c r="G69" i="40"/>
  <c r="F69" i="40"/>
  <c r="H68" i="40"/>
  <c r="G68" i="40"/>
  <c r="F68" i="40"/>
  <c r="H67" i="40"/>
  <c r="G67" i="40"/>
  <c r="F67" i="40"/>
  <c r="H66" i="40"/>
  <c r="G66" i="40"/>
  <c r="F66" i="40"/>
  <c r="H65" i="40"/>
  <c r="G65" i="40"/>
  <c r="F65" i="40"/>
  <c r="H64" i="40"/>
  <c r="G64" i="40"/>
  <c r="F64" i="40"/>
  <c r="H63" i="40"/>
  <c r="G63" i="40"/>
  <c r="F63" i="40"/>
  <c r="H62" i="40"/>
  <c r="G62" i="40"/>
  <c r="F62" i="40"/>
  <c r="H61" i="40"/>
  <c r="G61" i="40"/>
  <c r="F61" i="40"/>
  <c r="H60" i="40"/>
  <c r="G60" i="40"/>
  <c r="F60" i="40"/>
  <c r="H59" i="40"/>
  <c r="G59" i="40"/>
  <c r="F59" i="40"/>
  <c r="H58" i="40"/>
  <c r="G58" i="40"/>
  <c r="F58" i="40"/>
  <c r="H57" i="40"/>
  <c r="G57" i="40"/>
  <c r="F57" i="40"/>
  <c r="H56" i="40"/>
  <c r="G56" i="40"/>
  <c r="F56" i="40"/>
  <c r="H55" i="40"/>
  <c r="G55" i="40"/>
  <c r="F55" i="40"/>
  <c r="H54" i="40"/>
  <c r="G54" i="40"/>
  <c r="F54" i="40"/>
  <c r="H53" i="40"/>
  <c r="G53" i="40"/>
  <c r="F53" i="40"/>
  <c r="H52" i="40"/>
  <c r="G52" i="40"/>
  <c r="F52" i="40"/>
  <c r="H51" i="40"/>
  <c r="G51" i="40"/>
  <c r="F51" i="40"/>
  <c r="H50" i="40"/>
  <c r="G50" i="40"/>
  <c r="F50" i="40"/>
  <c r="H49" i="40"/>
  <c r="G49" i="40"/>
  <c r="F49" i="40"/>
  <c r="H48" i="40"/>
  <c r="G48" i="40"/>
  <c r="F48" i="40"/>
  <c r="H47" i="40"/>
  <c r="G47" i="40"/>
  <c r="F47" i="40"/>
  <c r="H46" i="40"/>
  <c r="G46" i="40"/>
  <c r="F46" i="40"/>
  <c r="H45" i="40"/>
  <c r="G45" i="40"/>
  <c r="F45" i="40"/>
  <c r="H44" i="40"/>
  <c r="G44" i="40"/>
  <c r="F44" i="40"/>
  <c r="H43" i="40"/>
  <c r="G43" i="40"/>
  <c r="F43" i="40"/>
  <c r="H42" i="40"/>
  <c r="G42" i="40"/>
  <c r="F42" i="40"/>
  <c r="H41" i="40"/>
  <c r="G41" i="40"/>
  <c r="F41" i="40"/>
  <c r="H40" i="40"/>
  <c r="G40" i="40"/>
  <c r="F40" i="40"/>
  <c r="H39" i="40"/>
  <c r="G39" i="40"/>
  <c r="F39" i="40"/>
  <c r="H38" i="40"/>
  <c r="G38" i="40"/>
  <c r="F38" i="40"/>
  <c r="H37" i="40"/>
  <c r="G37" i="40"/>
  <c r="F37" i="40"/>
  <c r="H36" i="40"/>
  <c r="G36" i="40"/>
  <c r="F36" i="40"/>
  <c r="H35" i="40"/>
  <c r="G35" i="40"/>
  <c r="F35" i="40"/>
  <c r="H34" i="40"/>
  <c r="G34" i="40"/>
  <c r="F34" i="40"/>
  <c r="H33" i="40"/>
  <c r="G33" i="40"/>
  <c r="F33" i="40"/>
  <c r="H32" i="40"/>
  <c r="G32" i="40"/>
  <c r="F32" i="40"/>
  <c r="H31" i="40"/>
  <c r="G31" i="40"/>
  <c r="F31" i="40"/>
  <c r="H30" i="40"/>
  <c r="G30" i="40"/>
  <c r="F30" i="40"/>
  <c r="H29" i="40"/>
  <c r="G29" i="40"/>
  <c r="F29" i="40"/>
  <c r="H28" i="40"/>
  <c r="G28" i="40"/>
  <c r="F28" i="40"/>
  <c r="H27" i="40"/>
  <c r="G27" i="40"/>
  <c r="F27" i="40"/>
  <c r="H26" i="40"/>
  <c r="G26" i="40"/>
  <c r="F26" i="40"/>
  <c r="H25" i="40"/>
  <c r="G25" i="40"/>
  <c r="F25" i="40"/>
  <c r="H24" i="40"/>
  <c r="G24" i="40"/>
  <c r="F24" i="40"/>
  <c r="H23" i="40"/>
  <c r="G23" i="40"/>
  <c r="F23" i="40"/>
  <c r="H22" i="40"/>
  <c r="G22" i="40"/>
  <c r="F22" i="40"/>
  <c r="H21" i="40"/>
  <c r="G21" i="40"/>
  <c r="F21" i="40"/>
  <c r="H20" i="40"/>
  <c r="G20" i="40"/>
  <c r="F20" i="40"/>
  <c r="H19" i="40"/>
  <c r="G19" i="40"/>
  <c r="F19" i="40"/>
  <c r="H18" i="40"/>
  <c r="G18" i="40"/>
  <c r="F18" i="40"/>
  <c r="H17" i="40"/>
  <c r="G17" i="40"/>
  <c r="F17" i="40"/>
  <c r="H16" i="40"/>
  <c r="G16" i="40"/>
  <c r="F16" i="40"/>
  <c r="H15" i="40"/>
  <c r="G15" i="40"/>
  <c r="F15" i="40"/>
  <c r="H14" i="40"/>
  <c r="G14" i="40"/>
  <c r="F14" i="40"/>
  <c r="H13" i="40"/>
  <c r="G13" i="40"/>
  <c r="F13" i="40"/>
  <c r="H12" i="40"/>
  <c r="G12" i="40"/>
  <c r="F12" i="40"/>
  <c r="H11" i="40"/>
  <c r="G11" i="40"/>
  <c r="F11" i="40"/>
  <c r="H10" i="40"/>
  <c r="G10" i="40"/>
  <c r="F10" i="40"/>
  <c r="H9" i="40"/>
  <c r="G9" i="40"/>
  <c r="F9" i="40"/>
  <c r="H8" i="40"/>
  <c r="G8" i="40"/>
  <c r="F8" i="40"/>
  <c r="H7" i="40"/>
  <c r="G7" i="40"/>
  <c r="F7" i="40"/>
  <c r="H6" i="40"/>
  <c r="G6" i="40"/>
  <c r="F6" i="40"/>
  <c r="H5" i="40"/>
  <c r="G5" i="40"/>
  <c r="F5" i="40"/>
  <c r="H4" i="40"/>
  <c r="G4" i="40"/>
  <c r="F4" i="40"/>
  <c r="H3" i="40"/>
  <c r="G3" i="40"/>
  <c r="F3" i="40"/>
  <c r="H2" i="40"/>
  <c r="H77" i="40" s="1"/>
  <c r="G2" i="40"/>
  <c r="F2" i="40"/>
  <c r="F77" i="40" s="1"/>
  <c r="H75" i="39"/>
  <c r="G75" i="39"/>
  <c r="F75" i="39"/>
  <c r="G74" i="39"/>
  <c r="H74" i="39" s="1"/>
  <c r="F74" i="39"/>
  <c r="G73" i="39"/>
  <c r="H73" i="39" s="1"/>
  <c r="F73" i="39"/>
  <c r="G72" i="39"/>
  <c r="H72" i="39" s="1"/>
  <c r="F72" i="39"/>
  <c r="H71" i="39"/>
  <c r="G71" i="39"/>
  <c r="F71" i="39"/>
  <c r="G70" i="39"/>
  <c r="H70" i="39" s="1"/>
  <c r="F70" i="39"/>
  <c r="G69" i="39"/>
  <c r="H69" i="39" s="1"/>
  <c r="F69" i="39"/>
  <c r="G68" i="39"/>
  <c r="H68" i="39" s="1"/>
  <c r="F68" i="39"/>
  <c r="H67" i="39"/>
  <c r="G67" i="39"/>
  <c r="F67" i="39"/>
  <c r="G66" i="39"/>
  <c r="H66" i="39" s="1"/>
  <c r="F66" i="39"/>
  <c r="G65" i="39"/>
  <c r="H65" i="39" s="1"/>
  <c r="F65" i="39"/>
  <c r="G64" i="39"/>
  <c r="H64" i="39" s="1"/>
  <c r="F64" i="39"/>
  <c r="H63" i="39"/>
  <c r="G63" i="39"/>
  <c r="F63" i="39"/>
  <c r="G62" i="39"/>
  <c r="H62" i="39" s="1"/>
  <c r="F62" i="39"/>
  <c r="G61" i="39"/>
  <c r="H61" i="39" s="1"/>
  <c r="F61" i="39"/>
  <c r="G60" i="39"/>
  <c r="H60" i="39" s="1"/>
  <c r="F60" i="39"/>
  <c r="H59" i="39"/>
  <c r="G59" i="39"/>
  <c r="F59" i="39"/>
  <c r="G58" i="39"/>
  <c r="H58" i="39" s="1"/>
  <c r="F58" i="39"/>
  <c r="G57" i="39"/>
  <c r="H57" i="39" s="1"/>
  <c r="F57" i="39"/>
  <c r="G56" i="39"/>
  <c r="H56" i="39" s="1"/>
  <c r="F56" i="39"/>
  <c r="H55" i="39"/>
  <c r="G55" i="39"/>
  <c r="F55" i="39"/>
  <c r="G54" i="39"/>
  <c r="H54" i="39" s="1"/>
  <c r="F54" i="39"/>
  <c r="G53" i="39"/>
  <c r="H53" i="39" s="1"/>
  <c r="F53" i="39"/>
  <c r="G52" i="39"/>
  <c r="H52" i="39" s="1"/>
  <c r="F52" i="39"/>
  <c r="H51" i="39"/>
  <c r="G51" i="39"/>
  <c r="F51" i="39"/>
  <c r="G50" i="39"/>
  <c r="H50" i="39" s="1"/>
  <c r="F50" i="39"/>
  <c r="G49" i="39"/>
  <c r="H49" i="39" s="1"/>
  <c r="F49" i="39"/>
  <c r="G48" i="39"/>
  <c r="H48" i="39" s="1"/>
  <c r="F48" i="39"/>
  <c r="H47" i="39"/>
  <c r="G47" i="39"/>
  <c r="F47" i="39"/>
  <c r="G46" i="39"/>
  <c r="H46" i="39" s="1"/>
  <c r="F46" i="39"/>
  <c r="G45" i="39"/>
  <c r="H45" i="39" s="1"/>
  <c r="F45" i="39"/>
  <c r="G44" i="39"/>
  <c r="H44" i="39" s="1"/>
  <c r="F44" i="39"/>
  <c r="H43" i="39"/>
  <c r="G43" i="39"/>
  <c r="F43" i="39"/>
  <c r="G42" i="39"/>
  <c r="H42" i="39" s="1"/>
  <c r="F42" i="39"/>
  <c r="G41" i="39"/>
  <c r="H41" i="39" s="1"/>
  <c r="F41" i="39"/>
  <c r="G40" i="39"/>
  <c r="H40" i="39" s="1"/>
  <c r="F40" i="39"/>
  <c r="H39" i="39"/>
  <c r="G39" i="39"/>
  <c r="F39" i="39"/>
  <c r="G38" i="39"/>
  <c r="H38" i="39" s="1"/>
  <c r="F38" i="39"/>
  <c r="G37" i="39"/>
  <c r="H37" i="39" s="1"/>
  <c r="F37" i="39"/>
  <c r="G36" i="39"/>
  <c r="H36" i="39" s="1"/>
  <c r="F36" i="39"/>
  <c r="G35" i="39"/>
  <c r="H35" i="39" s="1"/>
  <c r="F35" i="39"/>
  <c r="G34" i="39"/>
  <c r="H34" i="39" s="1"/>
  <c r="F34" i="39"/>
  <c r="G33" i="39"/>
  <c r="H33" i="39" s="1"/>
  <c r="F33" i="39"/>
  <c r="G32" i="39"/>
  <c r="H32" i="39" s="1"/>
  <c r="F32" i="39"/>
  <c r="H31" i="39"/>
  <c r="G31" i="39"/>
  <c r="F31" i="39"/>
  <c r="G30" i="39"/>
  <c r="H30" i="39" s="1"/>
  <c r="F30" i="39"/>
  <c r="G29" i="39"/>
  <c r="H29" i="39" s="1"/>
  <c r="F29" i="39"/>
  <c r="G28" i="39"/>
  <c r="H28" i="39" s="1"/>
  <c r="F28" i="39"/>
  <c r="H27" i="39"/>
  <c r="G27" i="39"/>
  <c r="F27" i="39"/>
  <c r="G26" i="39"/>
  <c r="H26" i="39" s="1"/>
  <c r="F26" i="39"/>
  <c r="G25" i="39"/>
  <c r="H25" i="39" s="1"/>
  <c r="F25" i="39"/>
  <c r="G24" i="39"/>
  <c r="H24" i="39" s="1"/>
  <c r="F24" i="39"/>
  <c r="G23" i="39"/>
  <c r="H23" i="39" s="1"/>
  <c r="F23" i="39"/>
  <c r="G22" i="39"/>
  <c r="H22" i="39" s="1"/>
  <c r="F22" i="39"/>
  <c r="G21" i="39"/>
  <c r="H21" i="39" s="1"/>
  <c r="F21" i="39"/>
  <c r="G20" i="39"/>
  <c r="H20" i="39" s="1"/>
  <c r="F20" i="39"/>
  <c r="G19" i="39"/>
  <c r="H19" i="39" s="1"/>
  <c r="F19" i="39"/>
  <c r="G18" i="39"/>
  <c r="H18" i="39" s="1"/>
  <c r="F18" i="39"/>
  <c r="G17" i="39"/>
  <c r="H17" i="39" s="1"/>
  <c r="F17" i="39"/>
  <c r="G16" i="39"/>
  <c r="H16" i="39" s="1"/>
  <c r="F16" i="39"/>
  <c r="G15" i="39"/>
  <c r="H15" i="39" s="1"/>
  <c r="F15" i="39"/>
  <c r="G14" i="39"/>
  <c r="H14" i="39" s="1"/>
  <c r="F14" i="39"/>
  <c r="G13" i="39"/>
  <c r="H13" i="39" s="1"/>
  <c r="F13" i="39"/>
  <c r="G12" i="39"/>
  <c r="H12" i="39" s="1"/>
  <c r="F12" i="39"/>
  <c r="G11" i="39"/>
  <c r="H11" i="39" s="1"/>
  <c r="F11" i="39"/>
  <c r="G10" i="39"/>
  <c r="H10" i="39" s="1"/>
  <c r="F10" i="39"/>
  <c r="G9" i="39"/>
  <c r="H9" i="39" s="1"/>
  <c r="F9" i="39"/>
  <c r="G8" i="39"/>
  <c r="H8" i="39" s="1"/>
  <c r="F8" i="39"/>
  <c r="G7" i="39"/>
  <c r="H7" i="39" s="1"/>
  <c r="F7" i="39"/>
  <c r="G6" i="39"/>
  <c r="H6" i="39" s="1"/>
  <c r="F6" i="39"/>
  <c r="G5" i="39"/>
  <c r="H5" i="39" s="1"/>
  <c r="F5" i="39"/>
  <c r="G4" i="39"/>
  <c r="H4" i="39" s="1"/>
  <c r="F4" i="39"/>
  <c r="G3" i="39"/>
  <c r="H3" i="39" s="1"/>
  <c r="F3" i="39"/>
  <c r="G2" i="39"/>
  <c r="H2" i="39" s="1"/>
  <c r="F2" i="39"/>
  <c r="F77" i="39" s="1"/>
  <c r="G75" i="38"/>
  <c r="H75" i="38" s="1"/>
  <c r="F75" i="38"/>
  <c r="G74" i="38"/>
  <c r="H74" i="38" s="1"/>
  <c r="F74" i="38"/>
  <c r="G73" i="38"/>
  <c r="H73" i="38" s="1"/>
  <c r="F73" i="38"/>
  <c r="H72" i="38"/>
  <c r="G72" i="38"/>
  <c r="F72" i="38"/>
  <c r="G71" i="38"/>
  <c r="H71" i="38" s="1"/>
  <c r="F71" i="38"/>
  <c r="G70" i="38"/>
  <c r="H70" i="38" s="1"/>
  <c r="F70" i="38"/>
  <c r="G69" i="38"/>
  <c r="H69" i="38" s="1"/>
  <c r="F69" i="38"/>
  <c r="H68" i="38"/>
  <c r="G68" i="38"/>
  <c r="F68" i="38"/>
  <c r="G67" i="38"/>
  <c r="H67" i="38" s="1"/>
  <c r="F67" i="38"/>
  <c r="G66" i="38"/>
  <c r="H66" i="38" s="1"/>
  <c r="F66" i="38"/>
  <c r="G65" i="38"/>
  <c r="H65" i="38" s="1"/>
  <c r="F65" i="38"/>
  <c r="H64" i="38"/>
  <c r="G64" i="38"/>
  <c r="F64" i="38"/>
  <c r="G63" i="38"/>
  <c r="H63" i="38" s="1"/>
  <c r="F63" i="38"/>
  <c r="G62" i="38"/>
  <c r="H62" i="38" s="1"/>
  <c r="F62" i="38"/>
  <c r="G61" i="38"/>
  <c r="H61" i="38" s="1"/>
  <c r="F61" i="38"/>
  <c r="H60" i="38"/>
  <c r="G60" i="38"/>
  <c r="F60" i="38"/>
  <c r="G59" i="38"/>
  <c r="H59" i="38" s="1"/>
  <c r="F59" i="38"/>
  <c r="G58" i="38"/>
  <c r="H58" i="38" s="1"/>
  <c r="F58" i="38"/>
  <c r="G57" i="38"/>
  <c r="H57" i="38" s="1"/>
  <c r="F57" i="38"/>
  <c r="H56" i="38"/>
  <c r="G56" i="38"/>
  <c r="F56" i="38"/>
  <c r="G55" i="38"/>
  <c r="H55" i="38" s="1"/>
  <c r="F55" i="38"/>
  <c r="G54" i="38"/>
  <c r="H54" i="38" s="1"/>
  <c r="F54" i="38"/>
  <c r="G53" i="38"/>
  <c r="H53" i="38" s="1"/>
  <c r="F53" i="38"/>
  <c r="H52" i="38"/>
  <c r="G52" i="38"/>
  <c r="F52" i="38"/>
  <c r="G51" i="38"/>
  <c r="H51" i="38" s="1"/>
  <c r="F51" i="38"/>
  <c r="G50" i="38"/>
  <c r="H50" i="38" s="1"/>
  <c r="F50" i="38"/>
  <c r="G49" i="38"/>
  <c r="H49" i="38" s="1"/>
  <c r="F49" i="38"/>
  <c r="H48" i="38"/>
  <c r="G48" i="38"/>
  <c r="F48" i="38"/>
  <c r="G47" i="38"/>
  <c r="H47" i="38" s="1"/>
  <c r="F47" i="38"/>
  <c r="G46" i="38"/>
  <c r="H46" i="38" s="1"/>
  <c r="F46" i="38"/>
  <c r="G45" i="38"/>
  <c r="H45" i="38" s="1"/>
  <c r="F45" i="38"/>
  <c r="H44" i="38"/>
  <c r="G44" i="38"/>
  <c r="F44" i="38"/>
  <c r="G43" i="38"/>
  <c r="H43" i="38" s="1"/>
  <c r="F43" i="38"/>
  <c r="G42" i="38"/>
  <c r="H42" i="38" s="1"/>
  <c r="F42" i="38"/>
  <c r="G41" i="38"/>
  <c r="H41" i="38" s="1"/>
  <c r="F41" i="38"/>
  <c r="H40" i="38"/>
  <c r="G40" i="38"/>
  <c r="F40" i="38"/>
  <c r="G39" i="38"/>
  <c r="H39" i="38" s="1"/>
  <c r="F39" i="38"/>
  <c r="G38" i="38"/>
  <c r="H38" i="38" s="1"/>
  <c r="F38" i="38"/>
  <c r="G37" i="38"/>
  <c r="H37" i="38" s="1"/>
  <c r="F37" i="38"/>
  <c r="H36" i="38"/>
  <c r="G36" i="38"/>
  <c r="F36" i="38"/>
  <c r="G35" i="38"/>
  <c r="H35" i="38" s="1"/>
  <c r="F35" i="38"/>
  <c r="G34" i="38"/>
  <c r="H34" i="38" s="1"/>
  <c r="F34" i="38"/>
  <c r="G33" i="38"/>
  <c r="H33" i="38" s="1"/>
  <c r="F33" i="38"/>
  <c r="H32" i="38"/>
  <c r="G32" i="38"/>
  <c r="F32" i="38"/>
  <c r="G31" i="38"/>
  <c r="H31" i="38" s="1"/>
  <c r="F31" i="38"/>
  <c r="G30" i="38"/>
  <c r="H30" i="38" s="1"/>
  <c r="F30" i="38"/>
  <c r="G29" i="38"/>
  <c r="H29" i="38" s="1"/>
  <c r="F29" i="38"/>
  <c r="H28" i="38"/>
  <c r="G28" i="38"/>
  <c r="F28" i="38"/>
  <c r="G27" i="38"/>
  <c r="H27" i="38" s="1"/>
  <c r="F27" i="38"/>
  <c r="G26" i="38"/>
  <c r="H26" i="38" s="1"/>
  <c r="F26" i="38"/>
  <c r="G25" i="38"/>
  <c r="H25" i="38" s="1"/>
  <c r="F25" i="38"/>
  <c r="H24" i="38"/>
  <c r="G24" i="38"/>
  <c r="F24" i="38"/>
  <c r="G23" i="38"/>
  <c r="H23" i="38" s="1"/>
  <c r="F23" i="38"/>
  <c r="G22" i="38"/>
  <c r="H22" i="38" s="1"/>
  <c r="F22" i="38"/>
  <c r="G21" i="38"/>
  <c r="H21" i="38" s="1"/>
  <c r="F21" i="38"/>
  <c r="H20" i="38"/>
  <c r="G20" i="38"/>
  <c r="F20" i="38"/>
  <c r="G19" i="38"/>
  <c r="H19" i="38" s="1"/>
  <c r="F19" i="38"/>
  <c r="G18" i="38"/>
  <c r="H18" i="38" s="1"/>
  <c r="F18" i="38"/>
  <c r="G17" i="38"/>
  <c r="H17" i="38" s="1"/>
  <c r="F17" i="38"/>
  <c r="H16" i="38"/>
  <c r="G16" i="38"/>
  <c r="F16" i="38"/>
  <c r="G15" i="38"/>
  <c r="H15" i="38" s="1"/>
  <c r="F15" i="38"/>
  <c r="G14" i="38"/>
  <c r="H14" i="38" s="1"/>
  <c r="F14" i="38"/>
  <c r="G13" i="38"/>
  <c r="H13" i="38" s="1"/>
  <c r="F13" i="38"/>
  <c r="H12" i="38"/>
  <c r="G12" i="38"/>
  <c r="F12" i="38"/>
  <c r="G11" i="38"/>
  <c r="H11" i="38" s="1"/>
  <c r="F11" i="38"/>
  <c r="G10" i="38"/>
  <c r="H10" i="38" s="1"/>
  <c r="F10" i="38"/>
  <c r="G9" i="38"/>
  <c r="H9" i="38" s="1"/>
  <c r="F9" i="38"/>
  <c r="H8" i="38"/>
  <c r="G8" i="38"/>
  <c r="F8" i="38"/>
  <c r="G7" i="38"/>
  <c r="H7" i="38" s="1"/>
  <c r="F7" i="38"/>
  <c r="G6" i="38"/>
  <c r="H6" i="38" s="1"/>
  <c r="F6" i="38"/>
  <c r="G5" i="38"/>
  <c r="H5" i="38" s="1"/>
  <c r="F5" i="38"/>
  <c r="H4" i="38"/>
  <c r="G4" i="38"/>
  <c r="F4" i="38"/>
  <c r="G3" i="38"/>
  <c r="H3" i="38" s="1"/>
  <c r="F3" i="38"/>
  <c r="G2" i="38"/>
  <c r="H2" i="38" s="1"/>
  <c r="F2" i="38"/>
  <c r="F77" i="38" s="1"/>
  <c r="G75" i="37"/>
  <c r="H75" i="37" s="1"/>
  <c r="F75" i="37"/>
  <c r="H74" i="37"/>
  <c r="G74" i="37"/>
  <c r="F74" i="37"/>
  <c r="H73" i="37"/>
  <c r="G73" i="37"/>
  <c r="F73" i="37"/>
  <c r="G72" i="37"/>
  <c r="H72" i="37" s="1"/>
  <c r="F72" i="37"/>
  <c r="G71" i="37"/>
  <c r="H71" i="37" s="1"/>
  <c r="F71" i="37"/>
  <c r="H70" i="37"/>
  <c r="G70" i="37"/>
  <c r="F70" i="37"/>
  <c r="H69" i="37"/>
  <c r="G69" i="37"/>
  <c r="F69" i="37"/>
  <c r="G68" i="37"/>
  <c r="H68" i="37" s="1"/>
  <c r="F68" i="37"/>
  <c r="G67" i="37"/>
  <c r="H67" i="37" s="1"/>
  <c r="F67" i="37"/>
  <c r="H66" i="37"/>
  <c r="G66" i="37"/>
  <c r="F66" i="37"/>
  <c r="H65" i="37"/>
  <c r="G65" i="37"/>
  <c r="F65" i="37"/>
  <c r="G64" i="37"/>
  <c r="H64" i="37" s="1"/>
  <c r="F64" i="37"/>
  <c r="G63" i="37"/>
  <c r="H63" i="37" s="1"/>
  <c r="F63" i="37"/>
  <c r="H62" i="37"/>
  <c r="G62" i="37"/>
  <c r="F62" i="37"/>
  <c r="H61" i="37"/>
  <c r="G61" i="37"/>
  <c r="F61" i="37"/>
  <c r="G60" i="37"/>
  <c r="H60" i="37" s="1"/>
  <c r="F60" i="37"/>
  <c r="G59" i="37"/>
  <c r="H59" i="37" s="1"/>
  <c r="F59" i="37"/>
  <c r="H58" i="37"/>
  <c r="G58" i="37"/>
  <c r="F58" i="37"/>
  <c r="H57" i="37"/>
  <c r="G57" i="37"/>
  <c r="F57" i="37"/>
  <c r="G56" i="37"/>
  <c r="H56" i="37" s="1"/>
  <c r="F56" i="37"/>
  <c r="G55" i="37"/>
  <c r="H55" i="37" s="1"/>
  <c r="F55" i="37"/>
  <c r="H54" i="37"/>
  <c r="G54" i="37"/>
  <c r="F54" i="37"/>
  <c r="H53" i="37"/>
  <c r="G53" i="37"/>
  <c r="F53" i="37"/>
  <c r="G52" i="37"/>
  <c r="H52" i="37" s="1"/>
  <c r="F52" i="37"/>
  <c r="G51" i="37"/>
  <c r="H51" i="37" s="1"/>
  <c r="F51" i="37"/>
  <c r="H50" i="37"/>
  <c r="G50" i="37"/>
  <c r="F50" i="37"/>
  <c r="H49" i="37"/>
  <c r="G49" i="37"/>
  <c r="F49" i="37"/>
  <c r="G48" i="37"/>
  <c r="H48" i="37" s="1"/>
  <c r="F48" i="37"/>
  <c r="G47" i="37"/>
  <c r="H47" i="37" s="1"/>
  <c r="F47" i="37"/>
  <c r="H46" i="37"/>
  <c r="G46" i="37"/>
  <c r="F46" i="37"/>
  <c r="H45" i="37"/>
  <c r="G45" i="37"/>
  <c r="F45" i="37"/>
  <c r="G44" i="37"/>
  <c r="H44" i="37" s="1"/>
  <c r="F44" i="37"/>
  <c r="G43" i="37"/>
  <c r="H43" i="37" s="1"/>
  <c r="F43" i="37"/>
  <c r="H42" i="37"/>
  <c r="G42" i="37"/>
  <c r="F42" i="37"/>
  <c r="H41" i="37"/>
  <c r="G41" i="37"/>
  <c r="F41" i="37"/>
  <c r="G40" i="37"/>
  <c r="H40" i="37" s="1"/>
  <c r="F40" i="37"/>
  <c r="G39" i="37"/>
  <c r="H39" i="37" s="1"/>
  <c r="F39" i="37"/>
  <c r="H38" i="37"/>
  <c r="G38" i="37"/>
  <c r="F38" i="37"/>
  <c r="H37" i="37"/>
  <c r="G37" i="37"/>
  <c r="F37" i="37"/>
  <c r="G36" i="37"/>
  <c r="H36" i="37" s="1"/>
  <c r="F36" i="37"/>
  <c r="G35" i="37"/>
  <c r="H35" i="37" s="1"/>
  <c r="F35" i="37"/>
  <c r="H34" i="37"/>
  <c r="G34" i="37"/>
  <c r="F34" i="37"/>
  <c r="H33" i="37"/>
  <c r="G33" i="37"/>
  <c r="F33" i="37"/>
  <c r="G32" i="37"/>
  <c r="H32" i="37" s="1"/>
  <c r="F32" i="37"/>
  <c r="G31" i="37"/>
  <c r="H31" i="37" s="1"/>
  <c r="F31" i="37"/>
  <c r="H30" i="37"/>
  <c r="G30" i="37"/>
  <c r="F30" i="37"/>
  <c r="H29" i="37"/>
  <c r="G29" i="37"/>
  <c r="F29" i="37"/>
  <c r="G28" i="37"/>
  <c r="H28" i="37" s="1"/>
  <c r="F28" i="37"/>
  <c r="G27" i="37"/>
  <c r="H27" i="37" s="1"/>
  <c r="F27" i="37"/>
  <c r="H26" i="37"/>
  <c r="G26" i="37"/>
  <c r="F26" i="37"/>
  <c r="H25" i="37"/>
  <c r="G25" i="37"/>
  <c r="F25" i="37"/>
  <c r="G24" i="37"/>
  <c r="H24" i="37" s="1"/>
  <c r="F24" i="37"/>
  <c r="G23" i="37"/>
  <c r="H23" i="37" s="1"/>
  <c r="F23" i="37"/>
  <c r="H22" i="37"/>
  <c r="G22" i="37"/>
  <c r="F22" i="37"/>
  <c r="H21" i="37"/>
  <c r="G21" i="37"/>
  <c r="F21" i="37"/>
  <c r="G20" i="37"/>
  <c r="H20" i="37" s="1"/>
  <c r="F20" i="37"/>
  <c r="G19" i="37"/>
  <c r="H19" i="37" s="1"/>
  <c r="F19" i="37"/>
  <c r="H18" i="37"/>
  <c r="G18" i="37"/>
  <c r="F18" i="37"/>
  <c r="H17" i="37"/>
  <c r="G17" i="37"/>
  <c r="F17" i="37"/>
  <c r="G16" i="37"/>
  <c r="H16" i="37" s="1"/>
  <c r="F16" i="37"/>
  <c r="G15" i="37"/>
  <c r="H15" i="37" s="1"/>
  <c r="F15" i="37"/>
  <c r="H14" i="37"/>
  <c r="G14" i="37"/>
  <c r="F14" i="37"/>
  <c r="H13" i="37"/>
  <c r="G13" i="37"/>
  <c r="F13" i="37"/>
  <c r="G12" i="37"/>
  <c r="H12" i="37" s="1"/>
  <c r="F12" i="37"/>
  <c r="G11" i="37"/>
  <c r="H11" i="37" s="1"/>
  <c r="F11" i="37"/>
  <c r="H10" i="37"/>
  <c r="G10" i="37"/>
  <c r="F10" i="37"/>
  <c r="H9" i="37"/>
  <c r="G9" i="37"/>
  <c r="F9" i="37"/>
  <c r="G8" i="37"/>
  <c r="H8" i="37" s="1"/>
  <c r="F8" i="37"/>
  <c r="G7" i="37"/>
  <c r="H7" i="37" s="1"/>
  <c r="F7" i="37"/>
  <c r="H6" i="37"/>
  <c r="G6" i="37"/>
  <c r="F6" i="37"/>
  <c r="H5" i="37"/>
  <c r="G5" i="37"/>
  <c r="F5" i="37"/>
  <c r="G4" i="37"/>
  <c r="H4" i="37" s="1"/>
  <c r="F4" i="37"/>
  <c r="G3" i="37"/>
  <c r="H3" i="37" s="1"/>
  <c r="F3" i="37"/>
  <c r="H2" i="37"/>
  <c r="G2" i="37"/>
  <c r="F2" i="37"/>
  <c r="F77" i="37" s="1"/>
  <c r="G75" i="36"/>
  <c r="H75" i="36" s="1"/>
  <c r="F75" i="36"/>
  <c r="H74" i="36"/>
  <c r="G74" i="36"/>
  <c r="F74" i="36"/>
  <c r="G73" i="36"/>
  <c r="H73" i="36" s="1"/>
  <c r="F73" i="36"/>
  <c r="H72" i="36"/>
  <c r="G72" i="36"/>
  <c r="F72" i="36"/>
  <c r="G71" i="36"/>
  <c r="H71" i="36" s="1"/>
  <c r="F71" i="36"/>
  <c r="H70" i="36"/>
  <c r="G70" i="36"/>
  <c r="F70" i="36"/>
  <c r="G69" i="36"/>
  <c r="H69" i="36" s="1"/>
  <c r="F69" i="36"/>
  <c r="H68" i="36"/>
  <c r="G68" i="36"/>
  <c r="F68" i="36"/>
  <c r="G67" i="36"/>
  <c r="H67" i="36" s="1"/>
  <c r="F67" i="36"/>
  <c r="H66" i="36"/>
  <c r="G66" i="36"/>
  <c r="F66" i="36"/>
  <c r="G65" i="36"/>
  <c r="H65" i="36" s="1"/>
  <c r="F65" i="36"/>
  <c r="H64" i="36"/>
  <c r="G64" i="36"/>
  <c r="F64" i="36"/>
  <c r="G63" i="36"/>
  <c r="H63" i="36" s="1"/>
  <c r="F63" i="36"/>
  <c r="H62" i="36"/>
  <c r="G62" i="36"/>
  <c r="F62" i="36"/>
  <c r="G61" i="36"/>
  <c r="H61" i="36" s="1"/>
  <c r="F61" i="36"/>
  <c r="H60" i="36"/>
  <c r="G60" i="36"/>
  <c r="F60" i="36"/>
  <c r="G59" i="36"/>
  <c r="H59" i="36" s="1"/>
  <c r="F59" i="36"/>
  <c r="H58" i="36"/>
  <c r="G58" i="36"/>
  <c r="F58" i="36"/>
  <c r="G57" i="36"/>
  <c r="H57" i="36" s="1"/>
  <c r="F57" i="36"/>
  <c r="H56" i="36"/>
  <c r="G56" i="36"/>
  <c r="F56" i="36"/>
  <c r="G55" i="36"/>
  <c r="H55" i="36" s="1"/>
  <c r="F55" i="36"/>
  <c r="H54" i="36"/>
  <c r="G54" i="36"/>
  <c r="F54" i="36"/>
  <c r="G53" i="36"/>
  <c r="H53" i="36" s="1"/>
  <c r="F53" i="36"/>
  <c r="H52" i="36"/>
  <c r="G52" i="36"/>
  <c r="F52" i="36"/>
  <c r="G51" i="36"/>
  <c r="H51" i="36" s="1"/>
  <c r="F51" i="36"/>
  <c r="H50" i="36"/>
  <c r="G50" i="36"/>
  <c r="F50" i="36"/>
  <c r="G49" i="36"/>
  <c r="H49" i="36" s="1"/>
  <c r="F49" i="36"/>
  <c r="H48" i="36"/>
  <c r="G48" i="36"/>
  <c r="F48" i="36"/>
  <c r="G47" i="36"/>
  <c r="H47" i="36" s="1"/>
  <c r="F47" i="36"/>
  <c r="H46" i="36"/>
  <c r="G46" i="36"/>
  <c r="F46" i="36"/>
  <c r="G45" i="36"/>
  <c r="H45" i="36" s="1"/>
  <c r="F45" i="36"/>
  <c r="H44" i="36"/>
  <c r="G44" i="36"/>
  <c r="F44" i="36"/>
  <c r="G43" i="36"/>
  <c r="H43" i="36" s="1"/>
  <c r="F43" i="36"/>
  <c r="H42" i="36"/>
  <c r="G42" i="36"/>
  <c r="F42" i="36"/>
  <c r="G41" i="36"/>
  <c r="H41" i="36" s="1"/>
  <c r="F41" i="36"/>
  <c r="H40" i="36"/>
  <c r="G40" i="36"/>
  <c r="F40" i="36"/>
  <c r="G39" i="36"/>
  <c r="H39" i="36" s="1"/>
  <c r="F39" i="36"/>
  <c r="H38" i="36"/>
  <c r="G38" i="36"/>
  <c r="F38" i="36"/>
  <c r="G37" i="36"/>
  <c r="H37" i="36" s="1"/>
  <c r="F37" i="36"/>
  <c r="H36" i="36"/>
  <c r="G36" i="36"/>
  <c r="F36" i="36"/>
  <c r="G35" i="36"/>
  <c r="H35" i="36" s="1"/>
  <c r="F35" i="36"/>
  <c r="H34" i="36"/>
  <c r="G34" i="36"/>
  <c r="F34" i="36"/>
  <c r="G33" i="36"/>
  <c r="H33" i="36" s="1"/>
  <c r="F33" i="36"/>
  <c r="H32" i="36"/>
  <c r="G32" i="36"/>
  <c r="F32" i="36"/>
  <c r="G31" i="36"/>
  <c r="H31" i="36" s="1"/>
  <c r="F31" i="36"/>
  <c r="H30" i="36"/>
  <c r="G30" i="36"/>
  <c r="F30" i="36"/>
  <c r="G29" i="36"/>
  <c r="H29" i="36" s="1"/>
  <c r="F29" i="36"/>
  <c r="H28" i="36"/>
  <c r="G28" i="36"/>
  <c r="F28" i="36"/>
  <c r="G27" i="36"/>
  <c r="H27" i="36" s="1"/>
  <c r="F27" i="36"/>
  <c r="H26" i="36"/>
  <c r="G26" i="36"/>
  <c r="F26" i="36"/>
  <c r="G25" i="36"/>
  <c r="H25" i="36" s="1"/>
  <c r="F25" i="36"/>
  <c r="H24" i="36"/>
  <c r="G24" i="36"/>
  <c r="F24" i="36"/>
  <c r="G23" i="36"/>
  <c r="H23" i="36" s="1"/>
  <c r="F23" i="36"/>
  <c r="H22" i="36"/>
  <c r="G22" i="36"/>
  <c r="F22" i="36"/>
  <c r="G21" i="36"/>
  <c r="H21" i="36" s="1"/>
  <c r="F21" i="36"/>
  <c r="H20" i="36"/>
  <c r="G20" i="36"/>
  <c r="F20" i="36"/>
  <c r="G19" i="36"/>
  <c r="H19" i="36" s="1"/>
  <c r="F19" i="36"/>
  <c r="H18" i="36"/>
  <c r="G18" i="36"/>
  <c r="F18" i="36"/>
  <c r="G17" i="36"/>
  <c r="H17" i="36" s="1"/>
  <c r="F17" i="36"/>
  <c r="H16" i="36"/>
  <c r="G16" i="36"/>
  <c r="F16" i="36"/>
  <c r="G15" i="36"/>
  <c r="H15" i="36" s="1"/>
  <c r="F15" i="36"/>
  <c r="H14" i="36"/>
  <c r="G14" i="36"/>
  <c r="F14" i="36"/>
  <c r="G13" i="36"/>
  <c r="H13" i="36" s="1"/>
  <c r="F13" i="36"/>
  <c r="H12" i="36"/>
  <c r="G12" i="36"/>
  <c r="F12" i="36"/>
  <c r="G11" i="36"/>
  <c r="H11" i="36" s="1"/>
  <c r="F11" i="36"/>
  <c r="H10" i="36"/>
  <c r="G10" i="36"/>
  <c r="F10" i="36"/>
  <c r="G9" i="36"/>
  <c r="H9" i="36" s="1"/>
  <c r="F9" i="36"/>
  <c r="H8" i="36"/>
  <c r="G8" i="36"/>
  <c r="F8" i="36"/>
  <c r="G7" i="36"/>
  <c r="H7" i="36" s="1"/>
  <c r="F7" i="36"/>
  <c r="H6" i="36"/>
  <c r="G6" i="36"/>
  <c r="F6" i="36"/>
  <c r="G5" i="36"/>
  <c r="H5" i="36" s="1"/>
  <c r="F5" i="36"/>
  <c r="H4" i="36"/>
  <c r="G4" i="36"/>
  <c r="F4" i="36"/>
  <c r="G3" i="36"/>
  <c r="H3" i="36" s="1"/>
  <c r="F3" i="36"/>
  <c r="H2" i="36"/>
  <c r="G2" i="36"/>
  <c r="F2" i="36"/>
  <c r="F77" i="36" s="1"/>
  <c r="H75" i="35"/>
  <c r="G75" i="35"/>
  <c r="F75" i="35"/>
  <c r="H74" i="35"/>
  <c r="G74" i="35"/>
  <c r="F74" i="35"/>
  <c r="H73" i="35"/>
  <c r="G73" i="35"/>
  <c r="F73" i="35"/>
  <c r="G72" i="35"/>
  <c r="H72" i="35" s="1"/>
  <c r="F72" i="35"/>
  <c r="H71" i="35"/>
  <c r="G71" i="35"/>
  <c r="F71" i="35"/>
  <c r="H70" i="35"/>
  <c r="G70" i="35"/>
  <c r="F70" i="35"/>
  <c r="H69" i="35"/>
  <c r="G69" i="35"/>
  <c r="F69" i="35"/>
  <c r="G68" i="35"/>
  <c r="H68" i="35" s="1"/>
  <c r="F68" i="35"/>
  <c r="H67" i="35"/>
  <c r="G67" i="35"/>
  <c r="F67" i="35"/>
  <c r="H66" i="35"/>
  <c r="G66" i="35"/>
  <c r="F66" i="35"/>
  <c r="H65" i="35"/>
  <c r="G65" i="35"/>
  <c r="F65" i="35"/>
  <c r="G64" i="35"/>
  <c r="H64" i="35" s="1"/>
  <c r="F64" i="35"/>
  <c r="H63" i="35"/>
  <c r="G63" i="35"/>
  <c r="F63" i="35"/>
  <c r="H62" i="35"/>
  <c r="G62" i="35"/>
  <c r="F62" i="35"/>
  <c r="H61" i="35"/>
  <c r="G61" i="35"/>
  <c r="F61" i="35"/>
  <c r="G60" i="35"/>
  <c r="H60" i="35" s="1"/>
  <c r="F60" i="35"/>
  <c r="H59" i="35"/>
  <c r="G59" i="35"/>
  <c r="F59" i="35"/>
  <c r="H58" i="35"/>
  <c r="G58" i="35"/>
  <c r="F58" i="35"/>
  <c r="H57" i="35"/>
  <c r="G57" i="35"/>
  <c r="F57" i="35"/>
  <c r="G56" i="35"/>
  <c r="H56" i="35" s="1"/>
  <c r="F56" i="35"/>
  <c r="H55" i="35"/>
  <c r="G55" i="35"/>
  <c r="F55" i="35"/>
  <c r="H54" i="35"/>
  <c r="G54" i="35"/>
  <c r="F54" i="35"/>
  <c r="H53" i="35"/>
  <c r="G53" i="35"/>
  <c r="F53" i="35"/>
  <c r="G52" i="35"/>
  <c r="H52" i="35" s="1"/>
  <c r="F52" i="35"/>
  <c r="H51" i="35"/>
  <c r="G51" i="35"/>
  <c r="F51" i="35"/>
  <c r="H50" i="35"/>
  <c r="G50" i="35"/>
  <c r="F50" i="35"/>
  <c r="H49" i="35"/>
  <c r="G49" i="35"/>
  <c r="F49" i="35"/>
  <c r="G48" i="35"/>
  <c r="H48" i="35" s="1"/>
  <c r="F48" i="35"/>
  <c r="H47" i="35"/>
  <c r="G47" i="35"/>
  <c r="F47" i="35"/>
  <c r="H46" i="35"/>
  <c r="G46" i="35"/>
  <c r="F46" i="35"/>
  <c r="H45" i="35"/>
  <c r="G45" i="35"/>
  <c r="F45" i="35"/>
  <c r="G44" i="35"/>
  <c r="H44" i="35" s="1"/>
  <c r="F44" i="35"/>
  <c r="H43" i="35"/>
  <c r="G43" i="35"/>
  <c r="F43" i="35"/>
  <c r="H42" i="35"/>
  <c r="G42" i="35"/>
  <c r="F42" i="35"/>
  <c r="H41" i="35"/>
  <c r="G41" i="35"/>
  <c r="F41" i="35"/>
  <c r="G40" i="35"/>
  <c r="H40" i="35" s="1"/>
  <c r="F40" i="35"/>
  <c r="H39" i="35"/>
  <c r="G39" i="35"/>
  <c r="F39" i="35"/>
  <c r="H38" i="35"/>
  <c r="G38" i="35"/>
  <c r="F38" i="35"/>
  <c r="H37" i="35"/>
  <c r="G37" i="35"/>
  <c r="F37" i="35"/>
  <c r="G36" i="35"/>
  <c r="H36" i="35" s="1"/>
  <c r="F36" i="35"/>
  <c r="H35" i="35"/>
  <c r="G35" i="35"/>
  <c r="F35" i="35"/>
  <c r="H34" i="35"/>
  <c r="G34" i="35"/>
  <c r="F34" i="35"/>
  <c r="H33" i="35"/>
  <c r="G33" i="35"/>
  <c r="F33" i="35"/>
  <c r="G32" i="35"/>
  <c r="H32" i="35" s="1"/>
  <c r="F32" i="35"/>
  <c r="H31" i="35"/>
  <c r="G31" i="35"/>
  <c r="F31" i="35"/>
  <c r="H30" i="35"/>
  <c r="G30" i="35"/>
  <c r="F30" i="35"/>
  <c r="H29" i="35"/>
  <c r="G29" i="35"/>
  <c r="F29" i="35"/>
  <c r="G28" i="35"/>
  <c r="H28" i="35" s="1"/>
  <c r="F28" i="35"/>
  <c r="H27" i="35"/>
  <c r="G27" i="35"/>
  <c r="F27" i="35"/>
  <c r="H26" i="35"/>
  <c r="G26" i="35"/>
  <c r="F26" i="35"/>
  <c r="H25" i="35"/>
  <c r="G25" i="35"/>
  <c r="F25" i="35"/>
  <c r="G24" i="35"/>
  <c r="H24" i="35" s="1"/>
  <c r="F24" i="35"/>
  <c r="H23" i="35"/>
  <c r="G23" i="35"/>
  <c r="F23" i="35"/>
  <c r="H22" i="35"/>
  <c r="G22" i="35"/>
  <c r="F22" i="35"/>
  <c r="H21" i="35"/>
  <c r="G21" i="35"/>
  <c r="F21" i="35"/>
  <c r="G20" i="35"/>
  <c r="H20" i="35" s="1"/>
  <c r="F20" i="35"/>
  <c r="H19" i="35"/>
  <c r="G19" i="35"/>
  <c r="F19" i="35"/>
  <c r="H18" i="35"/>
  <c r="G18" i="35"/>
  <c r="F18" i="35"/>
  <c r="H17" i="35"/>
  <c r="G17" i="35"/>
  <c r="F17" i="35"/>
  <c r="G16" i="35"/>
  <c r="H16" i="35" s="1"/>
  <c r="F16" i="35"/>
  <c r="H15" i="35"/>
  <c r="G15" i="35"/>
  <c r="F15" i="35"/>
  <c r="H14" i="35"/>
  <c r="G14" i="35"/>
  <c r="F14" i="35"/>
  <c r="H13" i="35"/>
  <c r="G13" i="35"/>
  <c r="F13" i="35"/>
  <c r="G12" i="35"/>
  <c r="H12" i="35" s="1"/>
  <c r="F12" i="35"/>
  <c r="H11" i="35"/>
  <c r="G11" i="35"/>
  <c r="F11" i="35"/>
  <c r="H10" i="35"/>
  <c r="G10" i="35"/>
  <c r="F10" i="35"/>
  <c r="H9" i="35"/>
  <c r="G9" i="35"/>
  <c r="F9" i="35"/>
  <c r="G8" i="35"/>
  <c r="H8" i="35" s="1"/>
  <c r="F8" i="35"/>
  <c r="H7" i="35"/>
  <c r="G7" i="35"/>
  <c r="F7" i="35"/>
  <c r="H6" i="35"/>
  <c r="G6" i="35"/>
  <c r="F6" i="35"/>
  <c r="H5" i="35"/>
  <c r="G5" i="35"/>
  <c r="F5" i="35"/>
  <c r="G4" i="35"/>
  <c r="H4" i="35" s="1"/>
  <c r="F4" i="35"/>
  <c r="H3" i="35"/>
  <c r="G3" i="35"/>
  <c r="F3" i="35"/>
  <c r="H2" i="35"/>
  <c r="G2" i="35"/>
  <c r="F2" i="35"/>
  <c r="F77" i="35" s="1"/>
  <c r="G75" i="34"/>
  <c r="H75" i="34" s="1"/>
  <c r="F75" i="34"/>
  <c r="H74" i="34"/>
  <c r="G74" i="34"/>
  <c r="F74" i="34"/>
  <c r="G73" i="34"/>
  <c r="H73" i="34" s="1"/>
  <c r="F73" i="34"/>
  <c r="G72" i="34"/>
  <c r="H72" i="34" s="1"/>
  <c r="F72" i="34"/>
  <c r="G71" i="34"/>
  <c r="H71" i="34" s="1"/>
  <c r="F71" i="34"/>
  <c r="H70" i="34"/>
  <c r="G70" i="34"/>
  <c r="F70" i="34"/>
  <c r="G69" i="34"/>
  <c r="H69" i="34" s="1"/>
  <c r="F69" i="34"/>
  <c r="G68" i="34"/>
  <c r="H68" i="34" s="1"/>
  <c r="F68" i="34"/>
  <c r="G67" i="34"/>
  <c r="H67" i="34" s="1"/>
  <c r="F67" i="34"/>
  <c r="H66" i="34"/>
  <c r="G66" i="34"/>
  <c r="F66" i="34"/>
  <c r="G65" i="34"/>
  <c r="H65" i="34" s="1"/>
  <c r="F65" i="34"/>
  <c r="G64" i="34"/>
  <c r="H64" i="34" s="1"/>
  <c r="F64" i="34"/>
  <c r="G63" i="34"/>
  <c r="H63" i="34" s="1"/>
  <c r="F63" i="34"/>
  <c r="H62" i="34"/>
  <c r="G62" i="34"/>
  <c r="F62" i="34"/>
  <c r="G61" i="34"/>
  <c r="H61" i="34" s="1"/>
  <c r="F61" i="34"/>
  <c r="G60" i="34"/>
  <c r="H60" i="34" s="1"/>
  <c r="F60" i="34"/>
  <c r="G59" i="34"/>
  <c r="H59" i="34" s="1"/>
  <c r="F59" i="34"/>
  <c r="H58" i="34"/>
  <c r="G58" i="34"/>
  <c r="F58" i="34"/>
  <c r="G57" i="34"/>
  <c r="H57" i="34" s="1"/>
  <c r="F57" i="34"/>
  <c r="G56" i="34"/>
  <c r="H56" i="34" s="1"/>
  <c r="F56" i="34"/>
  <c r="G55" i="34"/>
  <c r="H55" i="34" s="1"/>
  <c r="F55" i="34"/>
  <c r="H54" i="34"/>
  <c r="G54" i="34"/>
  <c r="F54" i="34"/>
  <c r="G53" i="34"/>
  <c r="H53" i="34" s="1"/>
  <c r="F53" i="34"/>
  <c r="G52" i="34"/>
  <c r="H52" i="34" s="1"/>
  <c r="F52" i="34"/>
  <c r="G51" i="34"/>
  <c r="H51" i="34" s="1"/>
  <c r="F51" i="34"/>
  <c r="H50" i="34"/>
  <c r="G50" i="34"/>
  <c r="F50" i="34"/>
  <c r="G49" i="34"/>
  <c r="H49" i="34" s="1"/>
  <c r="F49" i="34"/>
  <c r="G48" i="34"/>
  <c r="H48" i="34" s="1"/>
  <c r="F48" i="34"/>
  <c r="G47" i="34"/>
  <c r="H47" i="34" s="1"/>
  <c r="F47" i="34"/>
  <c r="H46" i="34"/>
  <c r="G46" i="34"/>
  <c r="F46" i="34"/>
  <c r="G45" i="34"/>
  <c r="H45" i="34" s="1"/>
  <c r="F45" i="34"/>
  <c r="G44" i="34"/>
  <c r="H44" i="34" s="1"/>
  <c r="F44" i="34"/>
  <c r="G43" i="34"/>
  <c r="H43" i="34" s="1"/>
  <c r="F43" i="34"/>
  <c r="H42" i="34"/>
  <c r="G42" i="34"/>
  <c r="F42" i="34"/>
  <c r="G41" i="34"/>
  <c r="H41" i="34" s="1"/>
  <c r="F41" i="34"/>
  <c r="G40" i="34"/>
  <c r="H40" i="34" s="1"/>
  <c r="F40" i="34"/>
  <c r="G39" i="34"/>
  <c r="H39" i="34" s="1"/>
  <c r="F39" i="34"/>
  <c r="H38" i="34"/>
  <c r="G38" i="34"/>
  <c r="F38" i="34"/>
  <c r="G37" i="34"/>
  <c r="H37" i="34" s="1"/>
  <c r="F37" i="34"/>
  <c r="G36" i="34"/>
  <c r="H36" i="34" s="1"/>
  <c r="F36" i="34"/>
  <c r="G35" i="34"/>
  <c r="H35" i="34" s="1"/>
  <c r="F35" i="34"/>
  <c r="H34" i="34"/>
  <c r="G34" i="34"/>
  <c r="F34" i="34"/>
  <c r="G33" i="34"/>
  <c r="H33" i="34" s="1"/>
  <c r="F33" i="34"/>
  <c r="G32" i="34"/>
  <c r="H32" i="34" s="1"/>
  <c r="F32" i="34"/>
  <c r="G31" i="34"/>
  <c r="H31" i="34" s="1"/>
  <c r="F31" i="34"/>
  <c r="H30" i="34"/>
  <c r="G30" i="34"/>
  <c r="F30" i="34"/>
  <c r="G29" i="34"/>
  <c r="H29" i="34" s="1"/>
  <c r="F29" i="34"/>
  <c r="G28" i="34"/>
  <c r="H28" i="34" s="1"/>
  <c r="F28" i="34"/>
  <c r="G27" i="34"/>
  <c r="H27" i="34" s="1"/>
  <c r="F27" i="34"/>
  <c r="H26" i="34"/>
  <c r="G26" i="34"/>
  <c r="F26" i="34"/>
  <c r="G25" i="34"/>
  <c r="H25" i="34" s="1"/>
  <c r="F25" i="34"/>
  <c r="G24" i="34"/>
  <c r="H24" i="34" s="1"/>
  <c r="F24" i="34"/>
  <c r="G23" i="34"/>
  <c r="H23" i="34" s="1"/>
  <c r="F23" i="34"/>
  <c r="H22" i="34"/>
  <c r="G22" i="34"/>
  <c r="F22" i="34"/>
  <c r="G21" i="34"/>
  <c r="H21" i="34" s="1"/>
  <c r="F21" i="34"/>
  <c r="G20" i="34"/>
  <c r="H20" i="34" s="1"/>
  <c r="F20" i="34"/>
  <c r="G19" i="34"/>
  <c r="H19" i="34" s="1"/>
  <c r="F19" i="34"/>
  <c r="H18" i="34"/>
  <c r="G18" i="34"/>
  <c r="F18" i="34"/>
  <c r="G17" i="34"/>
  <c r="H17" i="34" s="1"/>
  <c r="F17" i="34"/>
  <c r="G16" i="34"/>
  <c r="H16" i="34" s="1"/>
  <c r="F16" i="34"/>
  <c r="G15" i="34"/>
  <c r="H15" i="34" s="1"/>
  <c r="F15" i="34"/>
  <c r="H14" i="34"/>
  <c r="G14" i="34"/>
  <c r="F14" i="34"/>
  <c r="G13" i="34"/>
  <c r="H13" i="34" s="1"/>
  <c r="F13" i="34"/>
  <c r="G12" i="34"/>
  <c r="H12" i="34" s="1"/>
  <c r="F12" i="34"/>
  <c r="G11" i="34"/>
  <c r="H11" i="34" s="1"/>
  <c r="F11" i="34"/>
  <c r="H10" i="34"/>
  <c r="G10" i="34"/>
  <c r="F10" i="34"/>
  <c r="G9" i="34"/>
  <c r="H9" i="34" s="1"/>
  <c r="F9" i="34"/>
  <c r="G8" i="34"/>
  <c r="H8" i="34" s="1"/>
  <c r="F8" i="34"/>
  <c r="G7" i="34"/>
  <c r="H7" i="34" s="1"/>
  <c r="F7" i="34"/>
  <c r="H6" i="34"/>
  <c r="G6" i="34"/>
  <c r="F6" i="34"/>
  <c r="G5" i="34"/>
  <c r="H5" i="34" s="1"/>
  <c r="F5" i="34"/>
  <c r="G4" i="34"/>
  <c r="H4" i="34" s="1"/>
  <c r="F4" i="34"/>
  <c r="G3" i="34"/>
  <c r="H3" i="34" s="1"/>
  <c r="F3" i="34"/>
  <c r="H2" i="34"/>
  <c r="G2" i="34"/>
  <c r="F2" i="34"/>
  <c r="F77" i="34" s="1"/>
  <c r="H75" i="33"/>
  <c r="G75" i="33"/>
  <c r="F75" i="33"/>
  <c r="G74" i="33"/>
  <c r="H74" i="33" s="1"/>
  <c r="F74" i="33"/>
  <c r="H73" i="33"/>
  <c r="G73" i="33"/>
  <c r="F73" i="33"/>
  <c r="H72" i="33"/>
  <c r="G72" i="33"/>
  <c r="F72" i="33"/>
  <c r="H71" i="33"/>
  <c r="G71" i="33"/>
  <c r="F71" i="33"/>
  <c r="G70" i="33"/>
  <c r="H70" i="33" s="1"/>
  <c r="F70" i="33"/>
  <c r="H69" i="33"/>
  <c r="G69" i="33"/>
  <c r="F69" i="33"/>
  <c r="H68" i="33"/>
  <c r="G68" i="33"/>
  <c r="F68" i="33"/>
  <c r="H67" i="33"/>
  <c r="G67" i="33"/>
  <c r="F67" i="33"/>
  <c r="G66" i="33"/>
  <c r="H66" i="33" s="1"/>
  <c r="F66" i="33"/>
  <c r="H65" i="33"/>
  <c r="G65" i="33"/>
  <c r="F65" i="33"/>
  <c r="H64" i="33"/>
  <c r="G64" i="33"/>
  <c r="F64" i="33"/>
  <c r="H63" i="33"/>
  <c r="G63" i="33"/>
  <c r="F63" i="33"/>
  <c r="G62" i="33"/>
  <c r="H62" i="33" s="1"/>
  <c r="F62" i="33"/>
  <c r="H61" i="33"/>
  <c r="G61" i="33"/>
  <c r="F61" i="33"/>
  <c r="H60" i="33"/>
  <c r="G60" i="33"/>
  <c r="F60" i="33"/>
  <c r="H59" i="33"/>
  <c r="G59" i="33"/>
  <c r="F59" i="33"/>
  <c r="G58" i="33"/>
  <c r="H58" i="33" s="1"/>
  <c r="F58" i="33"/>
  <c r="H57" i="33"/>
  <c r="G57" i="33"/>
  <c r="F57" i="33"/>
  <c r="H56" i="33"/>
  <c r="G56" i="33"/>
  <c r="F56" i="33"/>
  <c r="H55" i="33"/>
  <c r="G55" i="33"/>
  <c r="F55" i="33"/>
  <c r="G54" i="33"/>
  <c r="H54" i="33" s="1"/>
  <c r="F54" i="33"/>
  <c r="H53" i="33"/>
  <c r="G53" i="33"/>
  <c r="F53" i="33"/>
  <c r="H52" i="33"/>
  <c r="G52" i="33"/>
  <c r="F52" i="33"/>
  <c r="H51" i="33"/>
  <c r="G51" i="33"/>
  <c r="F51" i="33"/>
  <c r="G50" i="33"/>
  <c r="H50" i="33" s="1"/>
  <c r="F50" i="33"/>
  <c r="H49" i="33"/>
  <c r="G49" i="33"/>
  <c r="F49" i="33"/>
  <c r="H48" i="33"/>
  <c r="G48" i="33"/>
  <c r="F48" i="33"/>
  <c r="H47" i="33"/>
  <c r="G47" i="33"/>
  <c r="F47" i="33"/>
  <c r="G46" i="33"/>
  <c r="H46" i="33" s="1"/>
  <c r="F46" i="33"/>
  <c r="H45" i="33"/>
  <c r="G45" i="33"/>
  <c r="F45" i="33"/>
  <c r="H44" i="33"/>
  <c r="G44" i="33"/>
  <c r="F44" i="33"/>
  <c r="H43" i="33"/>
  <c r="G43" i="33"/>
  <c r="F43" i="33"/>
  <c r="G42" i="33"/>
  <c r="H42" i="33" s="1"/>
  <c r="F42" i="33"/>
  <c r="H41" i="33"/>
  <c r="G41" i="33"/>
  <c r="F41" i="33"/>
  <c r="H40" i="33"/>
  <c r="G40" i="33"/>
  <c r="F40" i="33"/>
  <c r="H39" i="33"/>
  <c r="G39" i="33"/>
  <c r="F39" i="33"/>
  <c r="G38" i="33"/>
  <c r="H38" i="33" s="1"/>
  <c r="F38" i="33"/>
  <c r="H37" i="33"/>
  <c r="G37" i="33"/>
  <c r="F37" i="33"/>
  <c r="H36" i="33"/>
  <c r="G36" i="33"/>
  <c r="F36" i="33"/>
  <c r="H35" i="33"/>
  <c r="G35" i="33"/>
  <c r="F35" i="33"/>
  <c r="G34" i="33"/>
  <c r="H34" i="33" s="1"/>
  <c r="F34" i="33"/>
  <c r="H33" i="33"/>
  <c r="G33" i="33"/>
  <c r="F33" i="33"/>
  <c r="H32" i="33"/>
  <c r="G32" i="33"/>
  <c r="F32" i="33"/>
  <c r="H31" i="33"/>
  <c r="G31" i="33"/>
  <c r="F31" i="33"/>
  <c r="G30" i="33"/>
  <c r="H30" i="33" s="1"/>
  <c r="F30" i="33"/>
  <c r="H29" i="33"/>
  <c r="G29" i="33"/>
  <c r="F29" i="33"/>
  <c r="H28" i="33"/>
  <c r="G28" i="33"/>
  <c r="F28" i="33"/>
  <c r="H27" i="33"/>
  <c r="G27" i="33"/>
  <c r="F27" i="33"/>
  <c r="G26" i="33"/>
  <c r="H26" i="33" s="1"/>
  <c r="F26" i="33"/>
  <c r="H25" i="33"/>
  <c r="G25" i="33"/>
  <c r="F25" i="33"/>
  <c r="H24" i="33"/>
  <c r="G24" i="33"/>
  <c r="F24" i="33"/>
  <c r="H23" i="33"/>
  <c r="G23" i="33"/>
  <c r="F23" i="33"/>
  <c r="G22" i="33"/>
  <c r="H22" i="33" s="1"/>
  <c r="F22" i="33"/>
  <c r="H21" i="33"/>
  <c r="G21" i="33"/>
  <c r="F21" i="33"/>
  <c r="H20" i="33"/>
  <c r="G20" i="33"/>
  <c r="F20" i="33"/>
  <c r="H19" i="33"/>
  <c r="G19" i="33"/>
  <c r="F19" i="33"/>
  <c r="G18" i="33"/>
  <c r="H18" i="33" s="1"/>
  <c r="F18" i="33"/>
  <c r="H17" i="33"/>
  <c r="G17" i="33"/>
  <c r="F17" i="33"/>
  <c r="H16" i="33"/>
  <c r="G16" i="33"/>
  <c r="F16" i="33"/>
  <c r="H15" i="33"/>
  <c r="G15" i="33"/>
  <c r="F15" i="33"/>
  <c r="G14" i="33"/>
  <c r="H14" i="33" s="1"/>
  <c r="F14" i="33"/>
  <c r="H13" i="33"/>
  <c r="G13" i="33"/>
  <c r="F13" i="33"/>
  <c r="H12" i="33"/>
  <c r="G12" i="33"/>
  <c r="F12" i="33"/>
  <c r="H11" i="33"/>
  <c r="G11" i="33"/>
  <c r="F11" i="33"/>
  <c r="G10" i="33"/>
  <c r="H10" i="33" s="1"/>
  <c r="F10" i="33"/>
  <c r="H9" i="33"/>
  <c r="G9" i="33"/>
  <c r="F9" i="33"/>
  <c r="H8" i="33"/>
  <c r="G8" i="33"/>
  <c r="F8" i="33"/>
  <c r="H7" i="33"/>
  <c r="G7" i="33"/>
  <c r="F7" i="33"/>
  <c r="G6" i="33"/>
  <c r="H6" i="33" s="1"/>
  <c r="F6" i="33"/>
  <c r="H5" i="33"/>
  <c r="G5" i="33"/>
  <c r="F5" i="33"/>
  <c r="H4" i="33"/>
  <c r="G4" i="33"/>
  <c r="F4" i="33"/>
  <c r="H3" i="33"/>
  <c r="G3" i="33"/>
  <c r="F3" i="33"/>
  <c r="G2" i="33"/>
  <c r="H2" i="33" s="1"/>
  <c r="H77" i="33" s="1"/>
  <c r="F2" i="33"/>
  <c r="F77" i="33" s="1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D6" i="7"/>
  <c r="E6" i="7" s="1"/>
  <c r="F6" i="7" s="1"/>
  <c r="G6" i="7" s="1"/>
  <c r="H6" i="7" s="1"/>
  <c r="D4" i="7"/>
  <c r="G75" i="31"/>
  <c r="H75" i="31" s="1"/>
  <c r="F75" i="31"/>
  <c r="H74" i="31"/>
  <c r="G74" i="31"/>
  <c r="F74" i="31"/>
  <c r="G73" i="31"/>
  <c r="H73" i="31" s="1"/>
  <c r="F73" i="31"/>
  <c r="G72" i="31"/>
  <c r="H72" i="31" s="1"/>
  <c r="F72" i="31"/>
  <c r="G71" i="31"/>
  <c r="H71" i="31" s="1"/>
  <c r="F71" i="31"/>
  <c r="H70" i="31"/>
  <c r="G70" i="31"/>
  <c r="F70" i="31"/>
  <c r="G69" i="31"/>
  <c r="H69" i="31" s="1"/>
  <c r="F69" i="31"/>
  <c r="G68" i="31"/>
  <c r="H68" i="31" s="1"/>
  <c r="F68" i="31"/>
  <c r="G67" i="31"/>
  <c r="H67" i="31" s="1"/>
  <c r="F67" i="31"/>
  <c r="H66" i="31"/>
  <c r="G66" i="31"/>
  <c r="F66" i="31"/>
  <c r="G65" i="31"/>
  <c r="H65" i="31" s="1"/>
  <c r="F65" i="31"/>
  <c r="G64" i="31"/>
  <c r="H64" i="31" s="1"/>
  <c r="F64" i="31"/>
  <c r="G63" i="31"/>
  <c r="H63" i="31" s="1"/>
  <c r="F63" i="31"/>
  <c r="H62" i="31"/>
  <c r="G62" i="31"/>
  <c r="F62" i="31"/>
  <c r="G61" i="31"/>
  <c r="H61" i="31" s="1"/>
  <c r="F61" i="31"/>
  <c r="G60" i="31"/>
  <c r="H60" i="31" s="1"/>
  <c r="F60" i="31"/>
  <c r="G59" i="31"/>
  <c r="H59" i="31" s="1"/>
  <c r="F59" i="31"/>
  <c r="H58" i="31"/>
  <c r="G58" i="31"/>
  <c r="F58" i="31"/>
  <c r="G57" i="31"/>
  <c r="H57" i="31" s="1"/>
  <c r="F57" i="31"/>
  <c r="G56" i="31"/>
  <c r="H56" i="31" s="1"/>
  <c r="F56" i="31"/>
  <c r="G55" i="31"/>
  <c r="H55" i="31" s="1"/>
  <c r="F55" i="31"/>
  <c r="H54" i="31"/>
  <c r="G54" i="31"/>
  <c r="F54" i="31"/>
  <c r="G53" i="31"/>
  <c r="H53" i="31" s="1"/>
  <c r="F53" i="31"/>
  <c r="G52" i="31"/>
  <c r="H52" i="31" s="1"/>
  <c r="F52" i="31"/>
  <c r="G51" i="31"/>
  <c r="H51" i="31" s="1"/>
  <c r="F51" i="31"/>
  <c r="H50" i="31"/>
  <c r="G50" i="31"/>
  <c r="F50" i="31"/>
  <c r="G49" i="31"/>
  <c r="H49" i="31" s="1"/>
  <c r="F49" i="31"/>
  <c r="G48" i="31"/>
  <c r="H48" i="31" s="1"/>
  <c r="F48" i="31"/>
  <c r="G47" i="31"/>
  <c r="H47" i="31" s="1"/>
  <c r="F47" i="31"/>
  <c r="H46" i="31"/>
  <c r="G46" i="31"/>
  <c r="F46" i="31"/>
  <c r="G45" i="31"/>
  <c r="H45" i="31" s="1"/>
  <c r="F45" i="31"/>
  <c r="G44" i="31"/>
  <c r="H44" i="31" s="1"/>
  <c r="F44" i="31"/>
  <c r="G43" i="31"/>
  <c r="H43" i="31" s="1"/>
  <c r="F43" i="31"/>
  <c r="H42" i="31"/>
  <c r="G42" i="31"/>
  <c r="F42" i="31"/>
  <c r="G41" i="31"/>
  <c r="H41" i="31" s="1"/>
  <c r="F41" i="31"/>
  <c r="G40" i="31"/>
  <c r="H40" i="31" s="1"/>
  <c r="F40" i="31"/>
  <c r="G39" i="31"/>
  <c r="H39" i="31" s="1"/>
  <c r="F39" i="31"/>
  <c r="H38" i="31"/>
  <c r="G38" i="31"/>
  <c r="F38" i="31"/>
  <c r="G37" i="31"/>
  <c r="H37" i="31" s="1"/>
  <c r="F37" i="31"/>
  <c r="G36" i="31"/>
  <c r="H36" i="31" s="1"/>
  <c r="F36" i="31"/>
  <c r="G35" i="31"/>
  <c r="H35" i="31" s="1"/>
  <c r="F35" i="31"/>
  <c r="H34" i="31"/>
  <c r="G34" i="31"/>
  <c r="F34" i="31"/>
  <c r="G33" i="31"/>
  <c r="H33" i="31" s="1"/>
  <c r="F33" i="31"/>
  <c r="G32" i="31"/>
  <c r="H32" i="31" s="1"/>
  <c r="F32" i="31"/>
  <c r="G31" i="31"/>
  <c r="H31" i="31" s="1"/>
  <c r="F31" i="31"/>
  <c r="H30" i="31"/>
  <c r="G30" i="31"/>
  <c r="F30" i="31"/>
  <c r="G29" i="31"/>
  <c r="H29" i="31" s="1"/>
  <c r="F29" i="31"/>
  <c r="G28" i="31"/>
  <c r="H28" i="31" s="1"/>
  <c r="F28" i="31"/>
  <c r="G27" i="31"/>
  <c r="H27" i="31" s="1"/>
  <c r="F27" i="31"/>
  <c r="H26" i="31"/>
  <c r="G26" i="31"/>
  <c r="F26" i="31"/>
  <c r="G25" i="31"/>
  <c r="H25" i="31" s="1"/>
  <c r="F25" i="31"/>
  <c r="G24" i="31"/>
  <c r="H24" i="31" s="1"/>
  <c r="F24" i="31"/>
  <c r="G23" i="31"/>
  <c r="H23" i="31" s="1"/>
  <c r="F23" i="31"/>
  <c r="H22" i="31"/>
  <c r="G22" i="31"/>
  <c r="F22" i="31"/>
  <c r="G21" i="31"/>
  <c r="H21" i="31" s="1"/>
  <c r="F21" i="31"/>
  <c r="G20" i="31"/>
  <c r="H20" i="31" s="1"/>
  <c r="F20" i="31"/>
  <c r="G19" i="31"/>
  <c r="H19" i="31" s="1"/>
  <c r="F19" i="31"/>
  <c r="H18" i="31"/>
  <c r="G18" i="31"/>
  <c r="F18" i="31"/>
  <c r="G17" i="31"/>
  <c r="H17" i="31" s="1"/>
  <c r="F17" i="31"/>
  <c r="G16" i="31"/>
  <c r="H16" i="31" s="1"/>
  <c r="F16" i="31"/>
  <c r="G15" i="31"/>
  <c r="H15" i="31" s="1"/>
  <c r="F15" i="31"/>
  <c r="H14" i="31"/>
  <c r="G14" i="31"/>
  <c r="F14" i="31"/>
  <c r="G13" i="31"/>
  <c r="H13" i="31" s="1"/>
  <c r="F13" i="31"/>
  <c r="G12" i="31"/>
  <c r="H12" i="31" s="1"/>
  <c r="F12" i="31"/>
  <c r="G11" i="31"/>
  <c r="H11" i="31" s="1"/>
  <c r="F11" i="31"/>
  <c r="H10" i="31"/>
  <c r="G10" i="31"/>
  <c r="F10" i="31"/>
  <c r="G9" i="31"/>
  <c r="H9" i="31" s="1"/>
  <c r="F9" i="31"/>
  <c r="G8" i="31"/>
  <c r="H8" i="31" s="1"/>
  <c r="F8" i="31"/>
  <c r="G7" i="31"/>
  <c r="H7" i="31" s="1"/>
  <c r="F7" i="31"/>
  <c r="H6" i="31"/>
  <c r="G6" i="31"/>
  <c r="F6" i="31"/>
  <c r="G5" i="31"/>
  <c r="H5" i="31" s="1"/>
  <c r="F5" i="31"/>
  <c r="G4" i="31"/>
  <c r="H4" i="31" s="1"/>
  <c r="F4" i="31"/>
  <c r="G3" i="31"/>
  <c r="H3" i="31" s="1"/>
  <c r="F3" i="31"/>
  <c r="H2" i="31"/>
  <c r="G2" i="31"/>
  <c r="F2" i="31"/>
  <c r="F77" i="31" s="1"/>
  <c r="G75" i="30"/>
  <c r="H75" i="30" s="1"/>
  <c r="F75" i="30"/>
  <c r="G74" i="30"/>
  <c r="H74" i="30" s="1"/>
  <c r="F74" i="30"/>
  <c r="G73" i="30"/>
  <c r="H73" i="30" s="1"/>
  <c r="F73" i="30"/>
  <c r="G72" i="30"/>
  <c r="H72" i="30" s="1"/>
  <c r="F72" i="30"/>
  <c r="G71" i="30"/>
  <c r="H71" i="30" s="1"/>
  <c r="F71" i="30"/>
  <c r="G70" i="30"/>
  <c r="H70" i="30" s="1"/>
  <c r="F70" i="30"/>
  <c r="G69" i="30"/>
  <c r="H69" i="30" s="1"/>
  <c r="F69" i="30"/>
  <c r="G68" i="30"/>
  <c r="H68" i="30" s="1"/>
  <c r="F68" i="30"/>
  <c r="G67" i="30"/>
  <c r="H67" i="30" s="1"/>
  <c r="F67" i="30"/>
  <c r="G66" i="30"/>
  <c r="H66" i="30" s="1"/>
  <c r="F66" i="30"/>
  <c r="G65" i="30"/>
  <c r="H65" i="30" s="1"/>
  <c r="F65" i="30"/>
  <c r="G64" i="30"/>
  <c r="H64" i="30" s="1"/>
  <c r="F64" i="30"/>
  <c r="G63" i="30"/>
  <c r="H63" i="30" s="1"/>
  <c r="F63" i="30"/>
  <c r="G62" i="30"/>
  <c r="H62" i="30" s="1"/>
  <c r="F62" i="30"/>
  <c r="G61" i="30"/>
  <c r="H61" i="30" s="1"/>
  <c r="F61" i="30"/>
  <c r="G60" i="30"/>
  <c r="H60" i="30" s="1"/>
  <c r="F60" i="30"/>
  <c r="G59" i="30"/>
  <c r="H59" i="30" s="1"/>
  <c r="F59" i="30"/>
  <c r="G58" i="30"/>
  <c r="H58" i="30" s="1"/>
  <c r="F58" i="30"/>
  <c r="G57" i="30"/>
  <c r="H57" i="30" s="1"/>
  <c r="F57" i="30"/>
  <c r="G56" i="30"/>
  <c r="H56" i="30" s="1"/>
  <c r="F56" i="30"/>
  <c r="G55" i="30"/>
  <c r="H55" i="30" s="1"/>
  <c r="F55" i="30"/>
  <c r="G54" i="30"/>
  <c r="H54" i="30" s="1"/>
  <c r="F54" i="30"/>
  <c r="G53" i="30"/>
  <c r="H53" i="30" s="1"/>
  <c r="F53" i="30"/>
  <c r="G52" i="30"/>
  <c r="H52" i="30" s="1"/>
  <c r="F52" i="30"/>
  <c r="G51" i="30"/>
  <c r="H51" i="30" s="1"/>
  <c r="F51" i="30"/>
  <c r="G50" i="30"/>
  <c r="H50" i="30" s="1"/>
  <c r="F50" i="30"/>
  <c r="G49" i="30"/>
  <c r="H49" i="30" s="1"/>
  <c r="F49" i="30"/>
  <c r="G48" i="30"/>
  <c r="H48" i="30" s="1"/>
  <c r="F48" i="30"/>
  <c r="G47" i="30"/>
  <c r="H47" i="30" s="1"/>
  <c r="F47" i="30"/>
  <c r="G46" i="30"/>
  <c r="H46" i="30" s="1"/>
  <c r="F46" i="30"/>
  <c r="G45" i="30"/>
  <c r="H45" i="30" s="1"/>
  <c r="F45" i="30"/>
  <c r="G44" i="30"/>
  <c r="H44" i="30" s="1"/>
  <c r="F44" i="30"/>
  <c r="G43" i="30"/>
  <c r="H43" i="30" s="1"/>
  <c r="F43" i="30"/>
  <c r="G42" i="30"/>
  <c r="H42" i="30" s="1"/>
  <c r="F42" i="30"/>
  <c r="G41" i="30"/>
  <c r="H41" i="30" s="1"/>
  <c r="F41" i="30"/>
  <c r="G40" i="30"/>
  <c r="H40" i="30" s="1"/>
  <c r="F40" i="30"/>
  <c r="G39" i="30"/>
  <c r="H39" i="30" s="1"/>
  <c r="F39" i="30"/>
  <c r="G38" i="30"/>
  <c r="H38" i="30" s="1"/>
  <c r="F38" i="30"/>
  <c r="G37" i="30"/>
  <c r="H37" i="30" s="1"/>
  <c r="F37" i="30"/>
  <c r="G36" i="30"/>
  <c r="H36" i="30" s="1"/>
  <c r="F36" i="30"/>
  <c r="G35" i="30"/>
  <c r="H35" i="30" s="1"/>
  <c r="F35" i="30"/>
  <c r="G34" i="30"/>
  <c r="H34" i="30" s="1"/>
  <c r="F34" i="30"/>
  <c r="G33" i="30"/>
  <c r="H33" i="30" s="1"/>
  <c r="F33" i="30"/>
  <c r="G32" i="30"/>
  <c r="H32" i="30" s="1"/>
  <c r="F32" i="30"/>
  <c r="G31" i="30"/>
  <c r="H31" i="30" s="1"/>
  <c r="F31" i="30"/>
  <c r="G30" i="30"/>
  <c r="H30" i="30" s="1"/>
  <c r="F30" i="30"/>
  <c r="G29" i="30"/>
  <c r="H29" i="30" s="1"/>
  <c r="F29" i="30"/>
  <c r="G28" i="30"/>
  <c r="H28" i="30" s="1"/>
  <c r="F28" i="30"/>
  <c r="G27" i="30"/>
  <c r="H27" i="30" s="1"/>
  <c r="F27" i="30"/>
  <c r="G26" i="30"/>
  <c r="H26" i="30" s="1"/>
  <c r="F26" i="30"/>
  <c r="G25" i="30"/>
  <c r="H25" i="30" s="1"/>
  <c r="F25" i="30"/>
  <c r="G24" i="30"/>
  <c r="H24" i="30" s="1"/>
  <c r="F24" i="30"/>
  <c r="G23" i="30"/>
  <c r="H23" i="30" s="1"/>
  <c r="F23" i="30"/>
  <c r="G22" i="30"/>
  <c r="H22" i="30" s="1"/>
  <c r="F22" i="30"/>
  <c r="G21" i="30"/>
  <c r="H21" i="30" s="1"/>
  <c r="F21" i="30"/>
  <c r="G20" i="30"/>
  <c r="H20" i="30" s="1"/>
  <c r="F20" i="30"/>
  <c r="G19" i="30"/>
  <c r="H19" i="30" s="1"/>
  <c r="F19" i="30"/>
  <c r="G18" i="30"/>
  <c r="H18" i="30" s="1"/>
  <c r="F18" i="30"/>
  <c r="G17" i="30"/>
  <c r="H17" i="30" s="1"/>
  <c r="F17" i="30"/>
  <c r="G16" i="30"/>
  <c r="H16" i="30" s="1"/>
  <c r="F16" i="30"/>
  <c r="G15" i="30"/>
  <c r="H15" i="30" s="1"/>
  <c r="F15" i="30"/>
  <c r="G14" i="30"/>
  <c r="H14" i="30" s="1"/>
  <c r="F14" i="30"/>
  <c r="G13" i="30"/>
  <c r="H13" i="30" s="1"/>
  <c r="F13" i="30"/>
  <c r="G12" i="30"/>
  <c r="H12" i="30" s="1"/>
  <c r="F12" i="30"/>
  <c r="G11" i="30"/>
  <c r="H11" i="30" s="1"/>
  <c r="F11" i="30"/>
  <c r="G10" i="30"/>
  <c r="H10" i="30" s="1"/>
  <c r="F10" i="30"/>
  <c r="G9" i="30"/>
  <c r="H9" i="30" s="1"/>
  <c r="F9" i="30"/>
  <c r="G8" i="30"/>
  <c r="H8" i="30" s="1"/>
  <c r="F8" i="30"/>
  <c r="G7" i="30"/>
  <c r="H7" i="30" s="1"/>
  <c r="F7" i="30"/>
  <c r="G6" i="30"/>
  <c r="H6" i="30" s="1"/>
  <c r="F6" i="30"/>
  <c r="G5" i="30"/>
  <c r="H5" i="30" s="1"/>
  <c r="F5" i="30"/>
  <c r="G4" i="30"/>
  <c r="H4" i="30" s="1"/>
  <c r="F4" i="30"/>
  <c r="G3" i="30"/>
  <c r="H3" i="30" s="1"/>
  <c r="F3" i="30"/>
  <c r="G2" i="30"/>
  <c r="H2" i="30" s="1"/>
  <c r="F2" i="30"/>
  <c r="F77" i="30" s="1"/>
  <c r="G75" i="29"/>
  <c r="H75" i="29" s="1"/>
  <c r="F75" i="29"/>
  <c r="G74" i="29"/>
  <c r="H74" i="29" s="1"/>
  <c r="F74" i="29"/>
  <c r="G73" i="29"/>
  <c r="H73" i="29" s="1"/>
  <c r="F73" i="29"/>
  <c r="G72" i="29"/>
  <c r="H72" i="29" s="1"/>
  <c r="F72" i="29"/>
  <c r="G71" i="29"/>
  <c r="H71" i="29" s="1"/>
  <c r="F71" i="29"/>
  <c r="G70" i="29"/>
  <c r="H70" i="29" s="1"/>
  <c r="F70" i="29"/>
  <c r="G69" i="29"/>
  <c r="H69" i="29" s="1"/>
  <c r="F69" i="29"/>
  <c r="G68" i="29"/>
  <c r="H68" i="29" s="1"/>
  <c r="F68" i="29"/>
  <c r="G67" i="29"/>
  <c r="H67" i="29" s="1"/>
  <c r="F67" i="29"/>
  <c r="G66" i="29"/>
  <c r="H66" i="29" s="1"/>
  <c r="F66" i="29"/>
  <c r="G65" i="29"/>
  <c r="H65" i="29" s="1"/>
  <c r="F65" i="29"/>
  <c r="G64" i="29"/>
  <c r="H64" i="29" s="1"/>
  <c r="F64" i="29"/>
  <c r="G63" i="29"/>
  <c r="H63" i="29" s="1"/>
  <c r="F63" i="29"/>
  <c r="G62" i="29"/>
  <c r="H62" i="29" s="1"/>
  <c r="F62" i="29"/>
  <c r="G61" i="29"/>
  <c r="H61" i="29" s="1"/>
  <c r="F61" i="29"/>
  <c r="G60" i="29"/>
  <c r="H60" i="29" s="1"/>
  <c r="F60" i="29"/>
  <c r="G59" i="29"/>
  <c r="H59" i="29" s="1"/>
  <c r="F59" i="29"/>
  <c r="G58" i="29"/>
  <c r="H58" i="29" s="1"/>
  <c r="F58" i="29"/>
  <c r="G57" i="29"/>
  <c r="H57" i="29" s="1"/>
  <c r="F57" i="29"/>
  <c r="G56" i="29"/>
  <c r="H56" i="29" s="1"/>
  <c r="F56" i="29"/>
  <c r="G55" i="29"/>
  <c r="H55" i="29" s="1"/>
  <c r="F55" i="29"/>
  <c r="G54" i="29"/>
  <c r="H54" i="29" s="1"/>
  <c r="F54" i="29"/>
  <c r="G53" i="29"/>
  <c r="H53" i="29" s="1"/>
  <c r="F53" i="29"/>
  <c r="G52" i="29"/>
  <c r="H52" i="29" s="1"/>
  <c r="F52" i="29"/>
  <c r="G51" i="29"/>
  <c r="H51" i="29" s="1"/>
  <c r="F51" i="29"/>
  <c r="G50" i="29"/>
  <c r="H50" i="29" s="1"/>
  <c r="F50" i="29"/>
  <c r="G49" i="29"/>
  <c r="H49" i="29" s="1"/>
  <c r="F49" i="29"/>
  <c r="G48" i="29"/>
  <c r="H48" i="29" s="1"/>
  <c r="F48" i="29"/>
  <c r="G47" i="29"/>
  <c r="H47" i="29" s="1"/>
  <c r="F47" i="29"/>
  <c r="G46" i="29"/>
  <c r="H46" i="29" s="1"/>
  <c r="F46" i="29"/>
  <c r="G45" i="29"/>
  <c r="H45" i="29" s="1"/>
  <c r="F45" i="29"/>
  <c r="G44" i="29"/>
  <c r="H44" i="29" s="1"/>
  <c r="F44" i="29"/>
  <c r="G43" i="29"/>
  <c r="H43" i="29" s="1"/>
  <c r="F43" i="29"/>
  <c r="G42" i="29"/>
  <c r="H42" i="29" s="1"/>
  <c r="F42" i="29"/>
  <c r="G41" i="29"/>
  <c r="H41" i="29" s="1"/>
  <c r="F41" i="29"/>
  <c r="G40" i="29"/>
  <c r="H40" i="29" s="1"/>
  <c r="F40" i="29"/>
  <c r="G39" i="29"/>
  <c r="H39" i="29" s="1"/>
  <c r="F39" i="29"/>
  <c r="G38" i="29"/>
  <c r="H38" i="29" s="1"/>
  <c r="F38" i="29"/>
  <c r="G37" i="29"/>
  <c r="H37" i="29" s="1"/>
  <c r="F37" i="29"/>
  <c r="G36" i="29"/>
  <c r="H36" i="29" s="1"/>
  <c r="F36" i="29"/>
  <c r="G35" i="29"/>
  <c r="H35" i="29" s="1"/>
  <c r="F35" i="29"/>
  <c r="G34" i="29"/>
  <c r="H34" i="29" s="1"/>
  <c r="F34" i="29"/>
  <c r="G33" i="29"/>
  <c r="H33" i="29" s="1"/>
  <c r="F33" i="29"/>
  <c r="G32" i="29"/>
  <c r="H32" i="29" s="1"/>
  <c r="F32" i="29"/>
  <c r="G31" i="29"/>
  <c r="H31" i="29" s="1"/>
  <c r="F31" i="29"/>
  <c r="G30" i="29"/>
  <c r="H30" i="29" s="1"/>
  <c r="F30" i="29"/>
  <c r="G29" i="29"/>
  <c r="H29" i="29" s="1"/>
  <c r="F29" i="29"/>
  <c r="G28" i="29"/>
  <c r="H28" i="29" s="1"/>
  <c r="F28" i="29"/>
  <c r="G27" i="29"/>
  <c r="H27" i="29" s="1"/>
  <c r="F27" i="29"/>
  <c r="G26" i="29"/>
  <c r="H26" i="29" s="1"/>
  <c r="F26" i="29"/>
  <c r="G25" i="29"/>
  <c r="H25" i="29" s="1"/>
  <c r="F25" i="29"/>
  <c r="G24" i="29"/>
  <c r="H24" i="29" s="1"/>
  <c r="F24" i="29"/>
  <c r="G23" i="29"/>
  <c r="H23" i="29" s="1"/>
  <c r="F23" i="29"/>
  <c r="G22" i="29"/>
  <c r="H22" i="29" s="1"/>
  <c r="F22" i="29"/>
  <c r="G21" i="29"/>
  <c r="H21" i="29" s="1"/>
  <c r="F21" i="29"/>
  <c r="G20" i="29"/>
  <c r="H20" i="29" s="1"/>
  <c r="F20" i="29"/>
  <c r="G19" i="29"/>
  <c r="H19" i="29" s="1"/>
  <c r="F19" i="29"/>
  <c r="G18" i="29"/>
  <c r="H18" i="29" s="1"/>
  <c r="F18" i="29"/>
  <c r="G17" i="29"/>
  <c r="H17" i="29" s="1"/>
  <c r="F17" i="29"/>
  <c r="G16" i="29"/>
  <c r="H16" i="29" s="1"/>
  <c r="F16" i="29"/>
  <c r="G15" i="29"/>
  <c r="H15" i="29" s="1"/>
  <c r="F15" i="29"/>
  <c r="G14" i="29"/>
  <c r="H14" i="29" s="1"/>
  <c r="F14" i="29"/>
  <c r="G13" i="29"/>
  <c r="H13" i="29" s="1"/>
  <c r="F13" i="29"/>
  <c r="G12" i="29"/>
  <c r="H12" i="29" s="1"/>
  <c r="F12" i="29"/>
  <c r="G11" i="29"/>
  <c r="H11" i="29" s="1"/>
  <c r="F11" i="29"/>
  <c r="G10" i="29"/>
  <c r="H10" i="29" s="1"/>
  <c r="F10" i="29"/>
  <c r="G9" i="29"/>
  <c r="H9" i="29" s="1"/>
  <c r="F9" i="29"/>
  <c r="G8" i="29"/>
  <c r="H8" i="29" s="1"/>
  <c r="F8" i="29"/>
  <c r="G7" i="29"/>
  <c r="H7" i="29" s="1"/>
  <c r="F7" i="29"/>
  <c r="G6" i="29"/>
  <c r="H6" i="29" s="1"/>
  <c r="F6" i="29"/>
  <c r="G5" i="29"/>
  <c r="H5" i="29" s="1"/>
  <c r="F5" i="29"/>
  <c r="G4" i="29"/>
  <c r="H4" i="29" s="1"/>
  <c r="F4" i="29"/>
  <c r="G3" i="29"/>
  <c r="H3" i="29" s="1"/>
  <c r="F3" i="29"/>
  <c r="G2" i="29"/>
  <c r="H2" i="29" s="1"/>
  <c r="F2" i="29"/>
  <c r="F77" i="29" s="1"/>
  <c r="H75" i="28"/>
  <c r="G75" i="28"/>
  <c r="F75" i="28"/>
  <c r="H74" i="28"/>
  <c r="G74" i="28"/>
  <c r="F74" i="28"/>
  <c r="G73" i="28"/>
  <c r="H73" i="28" s="1"/>
  <c r="F73" i="28"/>
  <c r="G72" i="28"/>
  <c r="H72" i="28" s="1"/>
  <c r="F72" i="28"/>
  <c r="H71" i="28"/>
  <c r="G71" i="28"/>
  <c r="F71" i="28"/>
  <c r="H70" i="28"/>
  <c r="G70" i="28"/>
  <c r="F70" i="28"/>
  <c r="G69" i="28"/>
  <c r="H69" i="28" s="1"/>
  <c r="F69" i="28"/>
  <c r="G68" i="28"/>
  <c r="H68" i="28" s="1"/>
  <c r="F68" i="28"/>
  <c r="H67" i="28"/>
  <c r="G67" i="28"/>
  <c r="F67" i="28"/>
  <c r="H66" i="28"/>
  <c r="G66" i="28"/>
  <c r="F66" i="28"/>
  <c r="G65" i="28"/>
  <c r="H65" i="28" s="1"/>
  <c r="F65" i="28"/>
  <c r="G64" i="28"/>
  <c r="H64" i="28" s="1"/>
  <c r="F64" i="28"/>
  <c r="H63" i="28"/>
  <c r="G63" i="28"/>
  <c r="F63" i="28"/>
  <c r="H62" i="28"/>
  <c r="G62" i="28"/>
  <c r="F62" i="28"/>
  <c r="G61" i="28"/>
  <c r="H61" i="28" s="1"/>
  <c r="F61" i="28"/>
  <c r="G60" i="28"/>
  <c r="H60" i="28" s="1"/>
  <c r="F60" i="28"/>
  <c r="H59" i="28"/>
  <c r="G59" i="28"/>
  <c r="F59" i="28"/>
  <c r="H58" i="28"/>
  <c r="G58" i="28"/>
  <c r="F58" i="28"/>
  <c r="G57" i="28"/>
  <c r="H57" i="28" s="1"/>
  <c r="F57" i="28"/>
  <c r="G56" i="28"/>
  <c r="H56" i="28" s="1"/>
  <c r="F56" i="28"/>
  <c r="H55" i="28"/>
  <c r="G55" i="28"/>
  <c r="F55" i="28"/>
  <c r="H54" i="28"/>
  <c r="G54" i="28"/>
  <c r="F54" i="28"/>
  <c r="G53" i="28"/>
  <c r="H53" i="28" s="1"/>
  <c r="F53" i="28"/>
  <c r="G52" i="28"/>
  <c r="H52" i="28" s="1"/>
  <c r="F52" i="28"/>
  <c r="H51" i="28"/>
  <c r="G51" i="28"/>
  <c r="F51" i="28"/>
  <c r="H50" i="28"/>
  <c r="G50" i="28"/>
  <c r="F50" i="28"/>
  <c r="G49" i="28"/>
  <c r="H49" i="28" s="1"/>
  <c r="F49" i="28"/>
  <c r="G48" i="28"/>
  <c r="H48" i="28" s="1"/>
  <c r="F48" i="28"/>
  <c r="H47" i="28"/>
  <c r="G47" i="28"/>
  <c r="F47" i="28"/>
  <c r="H46" i="28"/>
  <c r="G46" i="28"/>
  <c r="F46" i="28"/>
  <c r="G45" i="28"/>
  <c r="H45" i="28" s="1"/>
  <c r="F45" i="28"/>
  <c r="G44" i="28"/>
  <c r="H44" i="28" s="1"/>
  <c r="F44" i="28"/>
  <c r="H43" i="28"/>
  <c r="G43" i="28"/>
  <c r="F43" i="28"/>
  <c r="H42" i="28"/>
  <c r="G42" i="28"/>
  <c r="F42" i="28"/>
  <c r="G41" i="28"/>
  <c r="H41" i="28" s="1"/>
  <c r="F41" i="28"/>
  <c r="G40" i="28"/>
  <c r="H40" i="28" s="1"/>
  <c r="F40" i="28"/>
  <c r="H39" i="28"/>
  <c r="G39" i="28"/>
  <c r="F39" i="28"/>
  <c r="H38" i="28"/>
  <c r="G38" i="28"/>
  <c r="F38" i="28"/>
  <c r="G37" i="28"/>
  <c r="H37" i="28" s="1"/>
  <c r="F37" i="28"/>
  <c r="G36" i="28"/>
  <c r="H36" i="28" s="1"/>
  <c r="F36" i="28"/>
  <c r="H35" i="28"/>
  <c r="G35" i="28"/>
  <c r="F35" i="28"/>
  <c r="H34" i="28"/>
  <c r="G34" i="28"/>
  <c r="F34" i="28"/>
  <c r="G33" i="28"/>
  <c r="H33" i="28" s="1"/>
  <c r="F33" i="28"/>
  <c r="G32" i="28"/>
  <c r="H32" i="28" s="1"/>
  <c r="F32" i="28"/>
  <c r="H31" i="28"/>
  <c r="G31" i="28"/>
  <c r="F31" i="28"/>
  <c r="H30" i="28"/>
  <c r="G30" i="28"/>
  <c r="F30" i="28"/>
  <c r="G29" i="28"/>
  <c r="H29" i="28" s="1"/>
  <c r="F29" i="28"/>
  <c r="G28" i="28"/>
  <c r="H28" i="28" s="1"/>
  <c r="F28" i="28"/>
  <c r="H27" i="28"/>
  <c r="G27" i="28"/>
  <c r="F27" i="28"/>
  <c r="H26" i="28"/>
  <c r="G26" i="28"/>
  <c r="F26" i="28"/>
  <c r="G25" i="28"/>
  <c r="H25" i="28" s="1"/>
  <c r="F25" i="28"/>
  <c r="G24" i="28"/>
  <c r="H24" i="28" s="1"/>
  <c r="F24" i="28"/>
  <c r="H23" i="28"/>
  <c r="G23" i="28"/>
  <c r="F23" i="28"/>
  <c r="H22" i="28"/>
  <c r="G22" i="28"/>
  <c r="F22" i="28"/>
  <c r="G21" i="28"/>
  <c r="H21" i="28" s="1"/>
  <c r="F21" i="28"/>
  <c r="G20" i="28"/>
  <c r="H20" i="28" s="1"/>
  <c r="F20" i="28"/>
  <c r="H19" i="28"/>
  <c r="G19" i="28"/>
  <c r="F19" i="28"/>
  <c r="H18" i="28"/>
  <c r="G18" i="28"/>
  <c r="F18" i="28"/>
  <c r="G17" i="28"/>
  <c r="H17" i="28" s="1"/>
  <c r="F17" i="28"/>
  <c r="G16" i="28"/>
  <c r="H16" i="28" s="1"/>
  <c r="F16" i="28"/>
  <c r="H15" i="28"/>
  <c r="G15" i="28"/>
  <c r="F15" i="28"/>
  <c r="H14" i="28"/>
  <c r="G14" i="28"/>
  <c r="F14" i="28"/>
  <c r="G13" i="28"/>
  <c r="H13" i="28" s="1"/>
  <c r="F13" i="28"/>
  <c r="G12" i="28"/>
  <c r="H12" i="28" s="1"/>
  <c r="F12" i="28"/>
  <c r="H11" i="28"/>
  <c r="G11" i="28"/>
  <c r="F11" i="28"/>
  <c r="H10" i="28"/>
  <c r="G10" i="28"/>
  <c r="F10" i="28"/>
  <c r="G9" i="28"/>
  <c r="H9" i="28" s="1"/>
  <c r="F9" i="28"/>
  <c r="G8" i="28"/>
  <c r="H8" i="28" s="1"/>
  <c r="F8" i="28"/>
  <c r="H7" i="28"/>
  <c r="G7" i="28"/>
  <c r="F7" i="28"/>
  <c r="H6" i="28"/>
  <c r="G6" i="28"/>
  <c r="F6" i="28"/>
  <c r="G5" i="28"/>
  <c r="H5" i="28" s="1"/>
  <c r="F5" i="28"/>
  <c r="G4" i="28"/>
  <c r="H4" i="28" s="1"/>
  <c r="F4" i="28"/>
  <c r="H3" i="28"/>
  <c r="G3" i="28"/>
  <c r="F3" i="28"/>
  <c r="H2" i="28"/>
  <c r="G2" i="28"/>
  <c r="F2" i="28"/>
  <c r="F77" i="28" s="1"/>
  <c r="G75" i="27"/>
  <c r="H75" i="27" s="1"/>
  <c r="F75" i="27"/>
  <c r="G74" i="27"/>
  <c r="H74" i="27" s="1"/>
  <c r="F74" i="27"/>
  <c r="H73" i="27"/>
  <c r="G73" i="27"/>
  <c r="F73" i="27"/>
  <c r="G72" i="27"/>
  <c r="H72" i="27" s="1"/>
  <c r="F72" i="27"/>
  <c r="G71" i="27"/>
  <c r="H71" i="27" s="1"/>
  <c r="F71" i="27"/>
  <c r="G70" i="27"/>
  <c r="H70" i="27" s="1"/>
  <c r="F70" i="27"/>
  <c r="H69" i="27"/>
  <c r="G69" i="27"/>
  <c r="F69" i="27"/>
  <c r="G68" i="27"/>
  <c r="H68" i="27" s="1"/>
  <c r="F68" i="27"/>
  <c r="G67" i="27"/>
  <c r="H67" i="27" s="1"/>
  <c r="F67" i="27"/>
  <c r="G66" i="27"/>
  <c r="H66" i="27" s="1"/>
  <c r="F66" i="27"/>
  <c r="H65" i="27"/>
  <c r="G65" i="27"/>
  <c r="F65" i="27"/>
  <c r="G64" i="27"/>
  <c r="H64" i="27" s="1"/>
  <c r="F64" i="27"/>
  <c r="G63" i="27"/>
  <c r="H63" i="27" s="1"/>
  <c r="F63" i="27"/>
  <c r="G62" i="27"/>
  <c r="H62" i="27" s="1"/>
  <c r="F62" i="27"/>
  <c r="H61" i="27"/>
  <c r="G61" i="27"/>
  <c r="F61" i="27"/>
  <c r="G60" i="27"/>
  <c r="H60" i="27" s="1"/>
  <c r="F60" i="27"/>
  <c r="G59" i="27"/>
  <c r="H59" i="27" s="1"/>
  <c r="F59" i="27"/>
  <c r="G58" i="27"/>
  <c r="H58" i="27" s="1"/>
  <c r="F58" i="27"/>
  <c r="H57" i="27"/>
  <c r="G57" i="27"/>
  <c r="F57" i="27"/>
  <c r="G56" i="27"/>
  <c r="H56" i="27" s="1"/>
  <c r="F56" i="27"/>
  <c r="G55" i="27"/>
  <c r="H55" i="27" s="1"/>
  <c r="F55" i="27"/>
  <c r="G54" i="27"/>
  <c r="H54" i="27" s="1"/>
  <c r="F54" i="27"/>
  <c r="H53" i="27"/>
  <c r="G53" i="27"/>
  <c r="F53" i="27"/>
  <c r="G52" i="27"/>
  <c r="H52" i="27" s="1"/>
  <c r="F52" i="27"/>
  <c r="G51" i="27"/>
  <c r="H51" i="27" s="1"/>
  <c r="F51" i="27"/>
  <c r="G50" i="27"/>
  <c r="H50" i="27" s="1"/>
  <c r="F50" i="27"/>
  <c r="H49" i="27"/>
  <c r="G49" i="27"/>
  <c r="F49" i="27"/>
  <c r="G48" i="27"/>
  <c r="H48" i="27" s="1"/>
  <c r="F48" i="27"/>
  <c r="G47" i="27"/>
  <c r="H47" i="27" s="1"/>
  <c r="F47" i="27"/>
  <c r="G46" i="27"/>
  <c r="H46" i="27" s="1"/>
  <c r="F46" i="27"/>
  <c r="H45" i="27"/>
  <c r="G45" i="27"/>
  <c r="F45" i="27"/>
  <c r="G44" i="27"/>
  <c r="H44" i="27" s="1"/>
  <c r="F44" i="27"/>
  <c r="G43" i="27"/>
  <c r="H43" i="27" s="1"/>
  <c r="F43" i="27"/>
  <c r="G42" i="27"/>
  <c r="H42" i="27" s="1"/>
  <c r="F42" i="27"/>
  <c r="H41" i="27"/>
  <c r="G41" i="27"/>
  <c r="F41" i="27"/>
  <c r="G40" i="27"/>
  <c r="H40" i="27" s="1"/>
  <c r="F40" i="27"/>
  <c r="G39" i="27"/>
  <c r="H39" i="27" s="1"/>
  <c r="F39" i="27"/>
  <c r="G38" i="27"/>
  <c r="H38" i="27" s="1"/>
  <c r="F38" i="27"/>
  <c r="H37" i="27"/>
  <c r="G37" i="27"/>
  <c r="F37" i="27"/>
  <c r="G36" i="27"/>
  <c r="H36" i="27" s="1"/>
  <c r="F36" i="27"/>
  <c r="G35" i="27"/>
  <c r="H35" i="27" s="1"/>
  <c r="F35" i="27"/>
  <c r="G34" i="27"/>
  <c r="H34" i="27" s="1"/>
  <c r="F34" i="27"/>
  <c r="H33" i="27"/>
  <c r="G33" i="27"/>
  <c r="F33" i="27"/>
  <c r="H32" i="27"/>
  <c r="G32" i="27"/>
  <c r="F32" i="27"/>
  <c r="G31" i="27"/>
  <c r="H31" i="27" s="1"/>
  <c r="F31" i="27"/>
  <c r="G30" i="27"/>
  <c r="H30" i="27" s="1"/>
  <c r="F30" i="27"/>
  <c r="H29" i="27"/>
  <c r="G29" i="27"/>
  <c r="F29" i="27"/>
  <c r="H28" i="27"/>
  <c r="G28" i="27"/>
  <c r="F28" i="27"/>
  <c r="G27" i="27"/>
  <c r="H27" i="27" s="1"/>
  <c r="F27" i="27"/>
  <c r="G26" i="27"/>
  <c r="H26" i="27" s="1"/>
  <c r="F26" i="27"/>
  <c r="H25" i="27"/>
  <c r="G25" i="27"/>
  <c r="F25" i="27"/>
  <c r="H24" i="27"/>
  <c r="G24" i="27"/>
  <c r="F24" i="27"/>
  <c r="G23" i="27"/>
  <c r="H23" i="27" s="1"/>
  <c r="F23" i="27"/>
  <c r="G22" i="27"/>
  <c r="H22" i="27" s="1"/>
  <c r="F22" i="27"/>
  <c r="H21" i="27"/>
  <c r="G21" i="27"/>
  <c r="F21" i="27"/>
  <c r="H20" i="27"/>
  <c r="G20" i="27"/>
  <c r="F20" i="27"/>
  <c r="G19" i="27"/>
  <c r="H19" i="27" s="1"/>
  <c r="F19" i="27"/>
  <c r="G18" i="27"/>
  <c r="H18" i="27" s="1"/>
  <c r="F18" i="27"/>
  <c r="H17" i="27"/>
  <c r="G17" i="27"/>
  <c r="F17" i="27"/>
  <c r="H16" i="27"/>
  <c r="G16" i="27"/>
  <c r="F16" i="27"/>
  <c r="G15" i="27"/>
  <c r="H15" i="27" s="1"/>
  <c r="F15" i="27"/>
  <c r="G14" i="27"/>
  <c r="H14" i="27" s="1"/>
  <c r="F14" i="27"/>
  <c r="H13" i="27"/>
  <c r="G13" i="27"/>
  <c r="F13" i="27"/>
  <c r="H12" i="27"/>
  <c r="G12" i="27"/>
  <c r="F12" i="27"/>
  <c r="G11" i="27"/>
  <c r="H11" i="27" s="1"/>
  <c r="F11" i="27"/>
  <c r="G10" i="27"/>
  <c r="H10" i="27" s="1"/>
  <c r="F10" i="27"/>
  <c r="H9" i="27"/>
  <c r="G9" i="27"/>
  <c r="F9" i="27"/>
  <c r="H8" i="27"/>
  <c r="G8" i="27"/>
  <c r="F8" i="27"/>
  <c r="G7" i="27"/>
  <c r="H7" i="27" s="1"/>
  <c r="F7" i="27"/>
  <c r="G6" i="27"/>
  <c r="H6" i="27" s="1"/>
  <c r="F6" i="27"/>
  <c r="H5" i="27"/>
  <c r="G5" i="27"/>
  <c r="F5" i="27"/>
  <c r="H4" i="27"/>
  <c r="G4" i="27"/>
  <c r="F4" i="27"/>
  <c r="G3" i="27"/>
  <c r="H3" i="27" s="1"/>
  <c r="F3" i="27"/>
  <c r="G2" i="27"/>
  <c r="H2" i="27" s="1"/>
  <c r="F2" i="27"/>
  <c r="F77" i="27" s="1"/>
  <c r="G75" i="26"/>
  <c r="H75" i="26" s="1"/>
  <c r="F75" i="26"/>
  <c r="G74" i="26"/>
  <c r="H74" i="26" s="1"/>
  <c r="F74" i="26"/>
  <c r="G73" i="26"/>
  <c r="H73" i="26" s="1"/>
  <c r="F73" i="26"/>
  <c r="G72" i="26"/>
  <c r="H72" i="26" s="1"/>
  <c r="F72" i="26"/>
  <c r="G71" i="26"/>
  <c r="H71" i="26" s="1"/>
  <c r="F71" i="26"/>
  <c r="G70" i="26"/>
  <c r="H70" i="26" s="1"/>
  <c r="F70" i="26"/>
  <c r="G69" i="26"/>
  <c r="H69" i="26" s="1"/>
  <c r="F69" i="26"/>
  <c r="G68" i="26"/>
  <c r="H68" i="26" s="1"/>
  <c r="F68" i="26"/>
  <c r="G67" i="26"/>
  <c r="H67" i="26" s="1"/>
  <c r="F67" i="26"/>
  <c r="G66" i="26"/>
  <c r="H66" i="26" s="1"/>
  <c r="F66" i="26"/>
  <c r="G65" i="26"/>
  <c r="H65" i="26" s="1"/>
  <c r="F65" i="26"/>
  <c r="G64" i="26"/>
  <c r="H64" i="26" s="1"/>
  <c r="F64" i="26"/>
  <c r="G63" i="26"/>
  <c r="H63" i="26" s="1"/>
  <c r="F63" i="26"/>
  <c r="G62" i="26"/>
  <c r="H62" i="26" s="1"/>
  <c r="F62" i="26"/>
  <c r="G61" i="26"/>
  <c r="H61" i="26" s="1"/>
  <c r="F61" i="26"/>
  <c r="G60" i="26"/>
  <c r="H60" i="26" s="1"/>
  <c r="F60" i="26"/>
  <c r="G59" i="26"/>
  <c r="H59" i="26" s="1"/>
  <c r="F59" i="26"/>
  <c r="G58" i="26"/>
  <c r="H58" i="26" s="1"/>
  <c r="F58" i="26"/>
  <c r="G57" i="26"/>
  <c r="H57" i="26" s="1"/>
  <c r="F57" i="26"/>
  <c r="G56" i="26"/>
  <c r="H56" i="26" s="1"/>
  <c r="F56" i="26"/>
  <c r="G55" i="26"/>
  <c r="H55" i="26" s="1"/>
  <c r="F55" i="26"/>
  <c r="G54" i="26"/>
  <c r="H54" i="26" s="1"/>
  <c r="F54" i="26"/>
  <c r="G53" i="26"/>
  <c r="H53" i="26" s="1"/>
  <c r="F53" i="26"/>
  <c r="G52" i="26"/>
  <c r="H52" i="26" s="1"/>
  <c r="F52" i="26"/>
  <c r="G51" i="26"/>
  <c r="H51" i="26" s="1"/>
  <c r="F51" i="26"/>
  <c r="G50" i="26"/>
  <c r="H50" i="26" s="1"/>
  <c r="F50" i="26"/>
  <c r="G49" i="26"/>
  <c r="H49" i="26" s="1"/>
  <c r="F49" i="26"/>
  <c r="G48" i="26"/>
  <c r="H48" i="26" s="1"/>
  <c r="F48" i="26"/>
  <c r="G47" i="26"/>
  <c r="H47" i="26" s="1"/>
  <c r="F47" i="26"/>
  <c r="G46" i="26"/>
  <c r="H46" i="26" s="1"/>
  <c r="F46" i="26"/>
  <c r="G45" i="26"/>
  <c r="H45" i="26" s="1"/>
  <c r="F45" i="26"/>
  <c r="G44" i="26"/>
  <c r="H44" i="26" s="1"/>
  <c r="F44" i="26"/>
  <c r="G43" i="26"/>
  <c r="H43" i="26" s="1"/>
  <c r="F43" i="26"/>
  <c r="G42" i="26"/>
  <c r="H42" i="26" s="1"/>
  <c r="F42" i="26"/>
  <c r="G41" i="26"/>
  <c r="H41" i="26" s="1"/>
  <c r="F41" i="26"/>
  <c r="G40" i="26"/>
  <c r="H40" i="26" s="1"/>
  <c r="F40" i="26"/>
  <c r="G39" i="26"/>
  <c r="H39" i="26" s="1"/>
  <c r="F39" i="26"/>
  <c r="G38" i="26"/>
  <c r="H38" i="26" s="1"/>
  <c r="F38" i="26"/>
  <c r="G37" i="26"/>
  <c r="H37" i="26" s="1"/>
  <c r="F37" i="26"/>
  <c r="G36" i="26"/>
  <c r="H36" i="26" s="1"/>
  <c r="F36" i="26"/>
  <c r="G35" i="26"/>
  <c r="H35" i="26" s="1"/>
  <c r="F35" i="26"/>
  <c r="G34" i="26"/>
  <c r="H34" i="26" s="1"/>
  <c r="F34" i="26"/>
  <c r="G33" i="26"/>
  <c r="H33" i="26" s="1"/>
  <c r="F33" i="26"/>
  <c r="G32" i="26"/>
  <c r="H32" i="26" s="1"/>
  <c r="F32" i="26"/>
  <c r="G31" i="26"/>
  <c r="H31" i="26" s="1"/>
  <c r="F31" i="26"/>
  <c r="G30" i="26"/>
  <c r="H30" i="26" s="1"/>
  <c r="F30" i="26"/>
  <c r="G29" i="26"/>
  <c r="H29" i="26" s="1"/>
  <c r="F29" i="26"/>
  <c r="G28" i="26"/>
  <c r="H28" i="26" s="1"/>
  <c r="F28" i="26"/>
  <c r="G27" i="26"/>
  <c r="H27" i="26" s="1"/>
  <c r="F27" i="26"/>
  <c r="G26" i="26"/>
  <c r="H26" i="26" s="1"/>
  <c r="F26" i="26"/>
  <c r="G25" i="26"/>
  <c r="H25" i="26" s="1"/>
  <c r="F25" i="26"/>
  <c r="G24" i="26"/>
  <c r="H24" i="26" s="1"/>
  <c r="F24" i="26"/>
  <c r="G23" i="26"/>
  <c r="H23" i="26" s="1"/>
  <c r="F23" i="26"/>
  <c r="G22" i="26"/>
  <c r="H22" i="26" s="1"/>
  <c r="F22" i="26"/>
  <c r="G21" i="26"/>
  <c r="H21" i="26" s="1"/>
  <c r="F21" i="26"/>
  <c r="G20" i="26"/>
  <c r="H20" i="26" s="1"/>
  <c r="F20" i="26"/>
  <c r="G19" i="26"/>
  <c r="H19" i="26" s="1"/>
  <c r="F19" i="26"/>
  <c r="G18" i="26"/>
  <c r="H18" i="26" s="1"/>
  <c r="F18" i="26"/>
  <c r="G17" i="26"/>
  <c r="H17" i="26" s="1"/>
  <c r="F17" i="26"/>
  <c r="G16" i="26"/>
  <c r="H16" i="26" s="1"/>
  <c r="F16" i="26"/>
  <c r="G15" i="26"/>
  <c r="H15" i="26" s="1"/>
  <c r="F15" i="26"/>
  <c r="G14" i="26"/>
  <c r="H14" i="26" s="1"/>
  <c r="F14" i="26"/>
  <c r="G13" i="26"/>
  <c r="H13" i="26" s="1"/>
  <c r="F13" i="26"/>
  <c r="G12" i="26"/>
  <c r="H12" i="26" s="1"/>
  <c r="F12" i="26"/>
  <c r="G11" i="26"/>
  <c r="H11" i="26" s="1"/>
  <c r="F11" i="26"/>
  <c r="G10" i="26"/>
  <c r="H10" i="26" s="1"/>
  <c r="F10" i="26"/>
  <c r="G9" i="26"/>
  <c r="H9" i="26" s="1"/>
  <c r="F9" i="26"/>
  <c r="G8" i="26"/>
  <c r="H8" i="26" s="1"/>
  <c r="F8" i="26"/>
  <c r="G7" i="26"/>
  <c r="H7" i="26" s="1"/>
  <c r="F7" i="26"/>
  <c r="G6" i="26"/>
  <c r="H6" i="26" s="1"/>
  <c r="F6" i="26"/>
  <c r="G5" i="26"/>
  <c r="H5" i="26" s="1"/>
  <c r="F5" i="26"/>
  <c r="G4" i="26"/>
  <c r="H4" i="26" s="1"/>
  <c r="F4" i="26"/>
  <c r="G3" i="26"/>
  <c r="H3" i="26" s="1"/>
  <c r="F3" i="26"/>
  <c r="G2" i="26"/>
  <c r="H2" i="26" s="1"/>
  <c r="F2" i="26"/>
  <c r="F77" i="26" s="1"/>
  <c r="H75" i="25"/>
  <c r="G75" i="25"/>
  <c r="F75" i="25"/>
  <c r="G74" i="25"/>
  <c r="H74" i="25" s="1"/>
  <c r="F74" i="25"/>
  <c r="H73" i="25"/>
  <c r="G73" i="25"/>
  <c r="F73" i="25"/>
  <c r="H72" i="25"/>
  <c r="G72" i="25"/>
  <c r="F72" i="25"/>
  <c r="H71" i="25"/>
  <c r="G71" i="25"/>
  <c r="F71" i="25"/>
  <c r="G70" i="25"/>
  <c r="H70" i="25" s="1"/>
  <c r="F70" i="25"/>
  <c r="H69" i="25"/>
  <c r="G69" i="25"/>
  <c r="F69" i="25"/>
  <c r="H68" i="25"/>
  <c r="G68" i="25"/>
  <c r="F68" i="25"/>
  <c r="H67" i="25"/>
  <c r="G67" i="25"/>
  <c r="F67" i="25"/>
  <c r="G66" i="25"/>
  <c r="H66" i="25" s="1"/>
  <c r="F66" i="25"/>
  <c r="H65" i="25"/>
  <c r="G65" i="25"/>
  <c r="F65" i="25"/>
  <c r="H64" i="25"/>
  <c r="G64" i="25"/>
  <c r="F64" i="25"/>
  <c r="H63" i="25"/>
  <c r="G63" i="25"/>
  <c r="F63" i="25"/>
  <c r="G62" i="25"/>
  <c r="H62" i="25" s="1"/>
  <c r="F62" i="25"/>
  <c r="H61" i="25"/>
  <c r="G61" i="25"/>
  <c r="F61" i="25"/>
  <c r="H60" i="25"/>
  <c r="G60" i="25"/>
  <c r="F60" i="25"/>
  <c r="H59" i="25"/>
  <c r="G59" i="25"/>
  <c r="F59" i="25"/>
  <c r="G58" i="25"/>
  <c r="H58" i="25" s="1"/>
  <c r="F58" i="25"/>
  <c r="H57" i="25"/>
  <c r="G57" i="25"/>
  <c r="F57" i="25"/>
  <c r="H56" i="25"/>
  <c r="G56" i="25"/>
  <c r="F56" i="25"/>
  <c r="H55" i="25"/>
  <c r="G55" i="25"/>
  <c r="F55" i="25"/>
  <c r="G54" i="25"/>
  <c r="H54" i="25" s="1"/>
  <c r="F54" i="25"/>
  <c r="H53" i="25"/>
  <c r="G53" i="25"/>
  <c r="F53" i="25"/>
  <c r="H52" i="25"/>
  <c r="G52" i="25"/>
  <c r="F52" i="25"/>
  <c r="H51" i="25"/>
  <c r="G51" i="25"/>
  <c r="F51" i="25"/>
  <c r="G50" i="25"/>
  <c r="H50" i="25" s="1"/>
  <c r="F50" i="25"/>
  <c r="H49" i="25"/>
  <c r="G49" i="25"/>
  <c r="F49" i="25"/>
  <c r="H48" i="25"/>
  <c r="G48" i="25"/>
  <c r="F48" i="25"/>
  <c r="H47" i="25"/>
  <c r="G47" i="25"/>
  <c r="F47" i="25"/>
  <c r="G46" i="25"/>
  <c r="H46" i="25" s="1"/>
  <c r="F46" i="25"/>
  <c r="H45" i="25"/>
  <c r="G45" i="25"/>
  <c r="F45" i="25"/>
  <c r="H44" i="25"/>
  <c r="G44" i="25"/>
  <c r="F44" i="25"/>
  <c r="H43" i="25"/>
  <c r="G43" i="25"/>
  <c r="F43" i="25"/>
  <c r="G42" i="25"/>
  <c r="H42" i="25" s="1"/>
  <c r="F42" i="25"/>
  <c r="H41" i="25"/>
  <c r="G41" i="25"/>
  <c r="F41" i="25"/>
  <c r="H40" i="25"/>
  <c r="G40" i="25"/>
  <c r="F40" i="25"/>
  <c r="H39" i="25"/>
  <c r="G39" i="25"/>
  <c r="F39" i="25"/>
  <c r="G38" i="25"/>
  <c r="H38" i="25" s="1"/>
  <c r="F38" i="25"/>
  <c r="H37" i="25"/>
  <c r="G37" i="25"/>
  <c r="F37" i="25"/>
  <c r="H36" i="25"/>
  <c r="G36" i="25"/>
  <c r="F36" i="25"/>
  <c r="H35" i="25"/>
  <c r="G35" i="25"/>
  <c r="F35" i="25"/>
  <c r="G34" i="25"/>
  <c r="H34" i="25" s="1"/>
  <c r="F34" i="25"/>
  <c r="H33" i="25"/>
  <c r="G33" i="25"/>
  <c r="F33" i="25"/>
  <c r="H32" i="25"/>
  <c r="G32" i="25"/>
  <c r="F32" i="25"/>
  <c r="H31" i="25"/>
  <c r="G31" i="25"/>
  <c r="F31" i="25"/>
  <c r="G30" i="25"/>
  <c r="H30" i="25" s="1"/>
  <c r="F30" i="25"/>
  <c r="H29" i="25"/>
  <c r="G29" i="25"/>
  <c r="F29" i="25"/>
  <c r="H28" i="25"/>
  <c r="G28" i="25"/>
  <c r="F28" i="25"/>
  <c r="H27" i="25"/>
  <c r="G27" i="25"/>
  <c r="F27" i="25"/>
  <c r="G26" i="25"/>
  <c r="H26" i="25" s="1"/>
  <c r="F26" i="25"/>
  <c r="H25" i="25"/>
  <c r="G25" i="25"/>
  <c r="F25" i="25"/>
  <c r="H24" i="25"/>
  <c r="G24" i="25"/>
  <c r="F24" i="25"/>
  <c r="H23" i="25"/>
  <c r="G23" i="25"/>
  <c r="F23" i="25"/>
  <c r="G22" i="25"/>
  <c r="H22" i="25" s="1"/>
  <c r="F22" i="25"/>
  <c r="H21" i="25"/>
  <c r="G21" i="25"/>
  <c r="F21" i="25"/>
  <c r="H20" i="25"/>
  <c r="G20" i="25"/>
  <c r="F20" i="25"/>
  <c r="H19" i="25"/>
  <c r="G19" i="25"/>
  <c r="F19" i="25"/>
  <c r="G18" i="25"/>
  <c r="H18" i="25" s="1"/>
  <c r="F18" i="25"/>
  <c r="H17" i="25"/>
  <c r="G17" i="25"/>
  <c r="F17" i="25"/>
  <c r="H16" i="25"/>
  <c r="G16" i="25"/>
  <c r="F16" i="25"/>
  <c r="H15" i="25"/>
  <c r="G15" i="25"/>
  <c r="F15" i="25"/>
  <c r="G14" i="25"/>
  <c r="H14" i="25" s="1"/>
  <c r="F14" i="25"/>
  <c r="H13" i="25"/>
  <c r="G13" i="25"/>
  <c r="F13" i="25"/>
  <c r="H12" i="25"/>
  <c r="G12" i="25"/>
  <c r="F12" i="25"/>
  <c r="H11" i="25"/>
  <c r="G11" i="25"/>
  <c r="F11" i="25"/>
  <c r="G10" i="25"/>
  <c r="H10" i="25" s="1"/>
  <c r="F10" i="25"/>
  <c r="H9" i="25"/>
  <c r="G9" i="25"/>
  <c r="F9" i="25"/>
  <c r="H8" i="25"/>
  <c r="G8" i="25"/>
  <c r="F8" i="25"/>
  <c r="H7" i="25"/>
  <c r="G7" i="25"/>
  <c r="F7" i="25"/>
  <c r="G6" i="25"/>
  <c r="H6" i="25" s="1"/>
  <c r="F6" i="25"/>
  <c r="H5" i="25"/>
  <c r="G5" i="25"/>
  <c r="F5" i="25"/>
  <c r="H4" i="25"/>
  <c r="G4" i="25"/>
  <c r="F4" i="25"/>
  <c r="H3" i="25"/>
  <c r="G3" i="25"/>
  <c r="F3" i="25"/>
  <c r="G2" i="25"/>
  <c r="H2" i="25" s="1"/>
  <c r="F2" i="25"/>
  <c r="F77" i="25" s="1"/>
  <c r="H75" i="24"/>
  <c r="G75" i="24"/>
  <c r="F75" i="24"/>
  <c r="G74" i="24"/>
  <c r="H74" i="24" s="1"/>
  <c r="F74" i="24"/>
  <c r="H73" i="24"/>
  <c r="G73" i="24"/>
  <c r="F73" i="24"/>
  <c r="H72" i="24"/>
  <c r="G72" i="24"/>
  <c r="F72" i="24"/>
  <c r="H71" i="24"/>
  <c r="G71" i="24"/>
  <c r="F71" i="24"/>
  <c r="G70" i="24"/>
  <c r="H70" i="24" s="1"/>
  <c r="F70" i="24"/>
  <c r="H69" i="24"/>
  <c r="G69" i="24"/>
  <c r="F69" i="24"/>
  <c r="H68" i="24"/>
  <c r="G68" i="24"/>
  <c r="F68" i="24"/>
  <c r="H67" i="24"/>
  <c r="G67" i="24"/>
  <c r="F67" i="24"/>
  <c r="G66" i="24"/>
  <c r="H66" i="24" s="1"/>
  <c r="F66" i="24"/>
  <c r="H65" i="24"/>
  <c r="G65" i="24"/>
  <c r="F65" i="24"/>
  <c r="H64" i="24"/>
  <c r="G64" i="24"/>
  <c r="F64" i="24"/>
  <c r="H63" i="24"/>
  <c r="G63" i="24"/>
  <c r="F63" i="24"/>
  <c r="G62" i="24"/>
  <c r="H62" i="24" s="1"/>
  <c r="F62" i="24"/>
  <c r="H61" i="24"/>
  <c r="G61" i="24"/>
  <c r="F61" i="24"/>
  <c r="H60" i="24"/>
  <c r="G60" i="24"/>
  <c r="F60" i="24"/>
  <c r="H59" i="24"/>
  <c r="G59" i="24"/>
  <c r="F59" i="24"/>
  <c r="G58" i="24"/>
  <c r="H58" i="24" s="1"/>
  <c r="F58" i="24"/>
  <c r="H57" i="24"/>
  <c r="G57" i="24"/>
  <c r="F57" i="24"/>
  <c r="H56" i="24"/>
  <c r="G56" i="24"/>
  <c r="F56" i="24"/>
  <c r="H55" i="24"/>
  <c r="G55" i="24"/>
  <c r="F55" i="24"/>
  <c r="G54" i="24"/>
  <c r="H54" i="24" s="1"/>
  <c r="F54" i="24"/>
  <c r="H53" i="24"/>
  <c r="G53" i="24"/>
  <c r="F53" i="24"/>
  <c r="H52" i="24"/>
  <c r="G52" i="24"/>
  <c r="F52" i="24"/>
  <c r="H51" i="24"/>
  <c r="G51" i="24"/>
  <c r="F51" i="24"/>
  <c r="G50" i="24"/>
  <c r="H50" i="24" s="1"/>
  <c r="F50" i="24"/>
  <c r="H49" i="24"/>
  <c r="G49" i="24"/>
  <c r="F49" i="24"/>
  <c r="H48" i="24"/>
  <c r="G48" i="24"/>
  <c r="F48" i="24"/>
  <c r="H47" i="24"/>
  <c r="G47" i="24"/>
  <c r="F47" i="24"/>
  <c r="G46" i="24"/>
  <c r="H46" i="24" s="1"/>
  <c r="F46" i="24"/>
  <c r="H45" i="24"/>
  <c r="G45" i="24"/>
  <c r="F45" i="24"/>
  <c r="H44" i="24"/>
  <c r="G44" i="24"/>
  <c r="F44" i="24"/>
  <c r="H43" i="24"/>
  <c r="G43" i="24"/>
  <c r="F43" i="24"/>
  <c r="G42" i="24"/>
  <c r="H42" i="24" s="1"/>
  <c r="F42" i="24"/>
  <c r="H41" i="24"/>
  <c r="G41" i="24"/>
  <c r="F41" i="24"/>
  <c r="H40" i="24"/>
  <c r="G40" i="24"/>
  <c r="F40" i="24"/>
  <c r="H39" i="24"/>
  <c r="G39" i="24"/>
  <c r="F39" i="24"/>
  <c r="G38" i="24"/>
  <c r="H38" i="24" s="1"/>
  <c r="F38" i="24"/>
  <c r="H37" i="24"/>
  <c r="G37" i="24"/>
  <c r="F37" i="24"/>
  <c r="H36" i="24"/>
  <c r="G36" i="24"/>
  <c r="F36" i="24"/>
  <c r="H35" i="24"/>
  <c r="G35" i="24"/>
  <c r="F35" i="24"/>
  <c r="G34" i="24"/>
  <c r="H34" i="24" s="1"/>
  <c r="F34" i="24"/>
  <c r="H33" i="24"/>
  <c r="G33" i="24"/>
  <c r="F33" i="24"/>
  <c r="H32" i="24"/>
  <c r="G32" i="24"/>
  <c r="F32" i="24"/>
  <c r="H31" i="24"/>
  <c r="G31" i="24"/>
  <c r="F31" i="24"/>
  <c r="G30" i="24"/>
  <c r="H30" i="24" s="1"/>
  <c r="F30" i="24"/>
  <c r="H29" i="24"/>
  <c r="G29" i="24"/>
  <c r="F29" i="24"/>
  <c r="H28" i="24"/>
  <c r="G28" i="24"/>
  <c r="F28" i="24"/>
  <c r="H27" i="24"/>
  <c r="G27" i="24"/>
  <c r="F27" i="24"/>
  <c r="G26" i="24"/>
  <c r="H26" i="24" s="1"/>
  <c r="F26" i="24"/>
  <c r="H25" i="24"/>
  <c r="G25" i="24"/>
  <c r="F25" i="24"/>
  <c r="H24" i="24"/>
  <c r="G24" i="24"/>
  <c r="F24" i="24"/>
  <c r="H23" i="24"/>
  <c r="G23" i="24"/>
  <c r="F23" i="24"/>
  <c r="G22" i="24"/>
  <c r="H22" i="24" s="1"/>
  <c r="F22" i="24"/>
  <c r="H21" i="24"/>
  <c r="G21" i="24"/>
  <c r="F21" i="24"/>
  <c r="H20" i="24"/>
  <c r="G20" i="24"/>
  <c r="F20" i="24"/>
  <c r="H19" i="24"/>
  <c r="G19" i="24"/>
  <c r="F19" i="24"/>
  <c r="G18" i="24"/>
  <c r="H18" i="24" s="1"/>
  <c r="F18" i="24"/>
  <c r="H17" i="24"/>
  <c r="G17" i="24"/>
  <c r="F17" i="24"/>
  <c r="H16" i="24"/>
  <c r="G16" i="24"/>
  <c r="F16" i="24"/>
  <c r="H15" i="24"/>
  <c r="G15" i="24"/>
  <c r="F15" i="24"/>
  <c r="G14" i="24"/>
  <c r="H14" i="24" s="1"/>
  <c r="F14" i="24"/>
  <c r="H13" i="24"/>
  <c r="G13" i="24"/>
  <c r="F13" i="24"/>
  <c r="H12" i="24"/>
  <c r="G12" i="24"/>
  <c r="F12" i="24"/>
  <c r="H11" i="24"/>
  <c r="G11" i="24"/>
  <c r="F11" i="24"/>
  <c r="G10" i="24"/>
  <c r="H10" i="24" s="1"/>
  <c r="F10" i="24"/>
  <c r="H9" i="24"/>
  <c r="G9" i="24"/>
  <c r="F9" i="24"/>
  <c r="H8" i="24"/>
  <c r="G8" i="24"/>
  <c r="F8" i="24"/>
  <c r="H7" i="24"/>
  <c r="G7" i="24"/>
  <c r="F7" i="24"/>
  <c r="G6" i="24"/>
  <c r="H6" i="24" s="1"/>
  <c r="F6" i="24"/>
  <c r="H5" i="24"/>
  <c r="G5" i="24"/>
  <c r="F5" i="24"/>
  <c r="H4" i="24"/>
  <c r="G4" i="24"/>
  <c r="F4" i="24"/>
  <c r="H3" i="24"/>
  <c r="G3" i="24"/>
  <c r="F3" i="24"/>
  <c r="G2" i="24"/>
  <c r="H2" i="24" s="1"/>
  <c r="H77" i="24" s="1"/>
  <c r="F2" i="24"/>
  <c r="F77" i="24" s="1"/>
  <c r="G75" i="23"/>
  <c r="H75" i="23" s="1"/>
  <c r="F75" i="23"/>
  <c r="H74" i="23"/>
  <c r="G74" i="23"/>
  <c r="F74" i="23"/>
  <c r="G73" i="23"/>
  <c r="H73" i="23" s="1"/>
  <c r="F73" i="23"/>
  <c r="H72" i="23"/>
  <c r="G72" i="23"/>
  <c r="F72" i="23"/>
  <c r="H71" i="23"/>
  <c r="G71" i="23"/>
  <c r="F71" i="23"/>
  <c r="H70" i="23"/>
  <c r="G70" i="23"/>
  <c r="F70" i="23"/>
  <c r="G69" i="23"/>
  <c r="H69" i="23" s="1"/>
  <c r="F69" i="23"/>
  <c r="H68" i="23"/>
  <c r="G68" i="23"/>
  <c r="F68" i="23"/>
  <c r="H67" i="23"/>
  <c r="G67" i="23"/>
  <c r="F67" i="23"/>
  <c r="H66" i="23"/>
  <c r="G66" i="23"/>
  <c r="F66" i="23"/>
  <c r="G65" i="23"/>
  <c r="H65" i="23" s="1"/>
  <c r="F65" i="23"/>
  <c r="H64" i="23"/>
  <c r="G64" i="23"/>
  <c r="F64" i="23"/>
  <c r="H63" i="23"/>
  <c r="G63" i="23"/>
  <c r="F63" i="23"/>
  <c r="H62" i="23"/>
  <c r="G62" i="23"/>
  <c r="F62" i="23"/>
  <c r="G61" i="23"/>
  <c r="H61" i="23" s="1"/>
  <c r="F61" i="23"/>
  <c r="H60" i="23"/>
  <c r="G60" i="23"/>
  <c r="F60" i="23"/>
  <c r="H59" i="23"/>
  <c r="G59" i="23"/>
  <c r="F59" i="23"/>
  <c r="H58" i="23"/>
  <c r="G58" i="23"/>
  <c r="F58" i="23"/>
  <c r="G57" i="23"/>
  <c r="H57" i="23" s="1"/>
  <c r="F57" i="23"/>
  <c r="H56" i="23"/>
  <c r="G56" i="23"/>
  <c r="F56" i="23"/>
  <c r="H55" i="23"/>
  <c r="G55" i="23"/>
  <c r="F55" i="23"/>
  <c r="H54" i="23"/>
  <c r="G54" i="23"/>
  <c r="F54" i="23"/>
  <c r="G53" i="23"/>
  <c r="H53" i="23" s="1"/>
  <c r="F53" i="23"/>
  <c r="H52" i="23"/>
  <c r="G52" i="23"/>
  <c r="F52" i="23"/>
  <c r="H51" i="23"/>
  <c r="G51" i="23"/>
  <c r="F51" i="23"/>
  <c r="H50" i="23"/>
  <c r="G50" i="23"/>
  <c r="F50" i="23"/>
  <c r="G49" i="23"/>
  <c r="H49" i="23" s="1"/>
  <c r="F49" i="23"/>
  <c r="H48" i="23"/>
  <c r="G48" i="23"/>
  <c r="F48" i="23"/>
  <c r="H47" i="23"/>
  <c r="G47" i="23"/>
  <c r="F47" i="23"/>
  <c r="H46" i="23"/>
  <c r="G46" i="23"/>
  <c r="F46" i="23"/>
  <c r="G45" i="23"/>
  <c r="H45" i="23" s="1"/>
  <c r="F45" i="23"/>
  <c r="H44" i="23"/>
  <c r="G44" i="23"/>
  <c r="F44" i="23"/>
  <c r="H43" i="23"/>
  <c r="G43" i="23"/>
  <c r="F43" i="23"/>
  <c r="H42" i="23"/>
  <c r="G42" i="23"/>
  <c r="F42" i="23"/>
  <c r="G41" i="23"/>
  <c r="H41" i="23" s="1"/>
  <c r="F41" i="23"/>
  <c r="H40" i="23"/>
  <c r="G40" i="23"/>
  <c r="F40" i="23"/>
  <c r="H39" i="23"/>
  <c r="G39" i="23"/>
  <c r="F39" i="23"/>
  <c r="H38" i="23"/>
  <c r="G38" i="23"/>
  <c r="F38" i="23"/>
  <c r="G37" i="23"/>
  <c r="H37" i="23" s="1"/>
  <c r="F37" i="23"/>
  <c r="H36" i="23"/>
  <c r="G36" i="23"/>
  <c r="F36" i="23"/>
  <c r="H35" i="23"/>
  <c r="G35" i="23"/>
  <c r="F35" i="23"/>
  <c r="H34" i="23"/>
  <c r="G34" i="23"/>
  <c r="F34" i="23"/>
  <c r="G33" i="23"/>
  <c r="H33" i="23" s="1"/>
  <c r="F33" i="23"/>
  <c r="H32" i="23"/>
  <c r="G32" i="23"/>
  <c r="F32" i="23"/>
  <c r="H31" i="23"/>
  <c r="G31" i="23"/>
  <c r="F31" i="23"/>
  <c r="H30" i="23"/>
  <c r="G30" i="23"/>
  <c r="F30" i="23"/>
  <c r="G29" i="23"/>
  <c r="H29" i="23" s="1"/>
  <c r="F29" i="23"/>
  <c r="H28" i="23"/>
  <c r="G28" i="23"/>
  <c r="F28" i="23"/>
  <c r="H27" i="23"/>
  <c r="G27" i="23"/>
  <c r="F27" i="23"/>
  <c r="H26" i="23"/>
  <c r="G26" i="23"/>
  <c r="F26" i="23"/>
  <c r="G25" i="23"/>
  <c r="H25" i="23" s="1"/>
  <c r="F25" i="23"/>
  <c r="H24" i="23"/>
  <c r="G24" i="23"/>
  <c r="F24" i="23"/>
  <c r="H23" i="23"/>
  <c r="G23" i="23"/>
  <c r="F23" i="23"/>
  <c r="H22" i="23"/>
  <c r="G22" i="23"/>
  <c r="F22" i="23"/>
  <c r="G21" i="23"/>
  <c r="H21" i="23" s="1"/>
  <c r="F21" i="23"/>
  <c r="H20" i="23"/>
  <c r="G20" i="23"/>
  <c r="F20" i="23"/>
  <c r="H19" i="23"/>
  <c r="G19" i="23"/>
  <c r="F19" i="23"/>
  <c r="H18" i="23"/>
  <c r="G18" i="23"/>
  <c r="F18" i="23"/>
  <c r="G17" i="23"/>
  <c r="H17" i="23" s="1"/>
  <c r="F17" i="23"/>
  <c r="H16" i="23"/>
  <c r="G16" i="23"/>
  <c r="F16" i="23"/>
  <c r="H15" i="23"/>
  <c r="G15" i="23"/>
  <c r="F15" i="23"/>
  <c r="H14" i="23"/>
  <c r="G14" i="23"/>
  <c r="F14" i="23"/>
  <c r="G13" i="23"/>
  <c r="H13" i="23" s="1"/>
  <c r="F13" i="23"/>
  <c r="H12" i="23"/>
  <c r="G12" i="23"/>
  <c r="F12" i="23"/>
  <c r="H11" i="23"/>
  <c r="G11" i="23"/>
  <c r="F11" i="23"/>
  <c r="H10" i="23"/>
  <c r="G10" i="23"/>
  <c r="F10" i="23"/>
  <c r="G9" i="23"/>
  <c r="H9" i="23" s="1"/>
  <c r="F9" i="23"/>
  <c r="H8" i="23"/>
  <c r="G8" i="23"/>
  <c r="F8" i="23"/>
  <c r="H7" i="23"/>
  <c r="G7" i="23"/>
  <c r="F7" i="23"/>
  <c r="H6" i="23"/>
  <c r="G6" i="23"/>
  <c r="F6" i="23"/>
  <c r="G5" i="23"/>
  <c r="H5" i="23" s="1"/>
  <c r="F5" i="23"/>
  <c r="H4" i="23"/>
  <c r="G4" i="23"/>
  <c r="F4" i="23"/>
  <c r="H3" i="23"/>
  <c r="G3" i="23"/>
  <c r="F3" i="23"/>
  <c r="H2" i="23"/>
  <c r="G2" i="23"/>
  <c r="F2" i="23"/>
  <c r="F77" i="23" s="1"/>
  <c r="G75" i="22"/>
  <c r="H75" i="22" s="1"/>
  <c r="F75" i="22"/>
  <c r="H74" i="22"/>
  <c r="G74" i="22"/>
  <c r="F74" i="22"/>
  <c r="G73" i="22"/>
  <c r="H73" i="22" s="1"/>
  <c r="F73" i="22"/>
  <c r="H72" i="22"/>
  <c r="G72" i="22"/>
  <c r="F72" i="22"/>
  <c r="H71" i="22"/>
  <c r="G71" i="22"/>
  <c r="F71" i="22"/>
  <c r="H70" i="22"/>
  <c r="G70" i="22"/>
  <c r="F70" i="22"/>
  <c r="G69" i="22"/>
  <c r="H69" i="22" s="1"/>
  <c r="F69" i="22"/>
  <c r="H68" i="22"/>
  <c r="G68" i="22"/>
  <c r="F68" i="22"/>
  <c r="H67" i="22"/>
  <c r="G67" i="22"/>
  <c r="F67" i="22"/>
  <c r="H66" i="22"/>
  <c r="G66" i="22"/>
  <c r="F66" i="22"/>
  <c r="G65" i="22"/>
  <c r="H65" i="22" s="1"/>
  <c r="F65" i="22"/>
  <c r="H64" i="22"/>
  <c r="G64" i="22"/>
  <c r="F64" i="22"/>
  <c r="H63" i="22"/>
  <c r="G63" i="22"/>
  <c r="F63" i="22"/>
  <c r="H62" i="22"/>
  <c r="G62" i="22"/>
  <c r="F62" i="22"/>
  <c r="G61" i="22"/>
  <c r="H61" i="22" s="1"/>
  <c r="F61" i="22"/>
  <c r="H60" i="22"/>
  <c r="G60" i="22"/>
  <c r="F60" i="22"/>
  <c r="H59" i="22"/>
  <c r="G59" i="22"/>
  <c r="F59" i="22"/>
  <c r="H58" i="22"/>
  <c r="G58" i="22"/>
  <c r="F58" i="22"/>
  <c r="G57" i="22"/>
  <c r="H57" i="22" s="1"/>
  <c r="F57" i="22"/>
  <c r="H56" i="22"/>
  <c r="G56" i="22"/>
  <c r="F56" i="22"/>
  <c r="H55" i="22"/>
  <c r="G55" i="22"/>
  <c r="F55" i="22"/>
  <c r="H54" i="22"/>
  <c r="G54" i="22"/>
  <c r="F54" i="22"/>
  <c r="G53" i="22"/>
  <c r="H53" i="22" s="1"/>
  <c r="F53" i="22"/>
  <c r="H52" i="22"/>
  <c r="G52" i="22"/>
  <c r="F52" i="22"/>
  <c r="H51" i="22"/>
  <c r="G51" i="22"/>
  <c r="F51" i="22"/>
  <c r="H50" i="22"/>
  <c r="G50" i="22"/>
  <c r="F50" i="22"/>
  <c r="G49" i="22"/>
  <c r="H49" i="22" s="1"/>
  <c r="F49" i="22"/>
  <c r="H48" i="22"/>
  <c r="G48" i="22"/>
  <c r="F48" i="22"/>
  <c r="H47" i="22"/>
  <c r="G47" i="22"/>
  <c r="F47" i="22"/>
  <c r="H46" i="22"/>
  <c r="G46" i="22"/>
  <c r="F46" i="22"/>
  <c r="G45" i="22"/>
  <c r="H45" i="22" s="1"/>
  <c r="F45" i="22"/>
  <c r="H44" i="22"/>
  <c r="G44" i="22"/>
  <c r="F44" i="22"/>
  <c r="H43" i="22"/>
  <c r="G43" i="22"/>
  <c r="F43" i="22"/>
  <c r="H42" i="22"/>
  <c r="G42" i="22"/>
  <c r="F42" i="22"/>
  <c r="G41" i="22"/>
  <c r="H41" i="22" s="1"/>
  <c r="F41" i="22"/>
  <c r="H40" i="22"/>
  <c r="G40" i="22"/>
  <c r="F40" i="22"/>
  <c r="H39" i="22"/>
  <c r="G39" i="22"/>
  <c r="F39" i="22"/>
  <c r="H38" i="22"/>
  <c r="G38" i="22"/>
  <c r="F38" i="22"/>
  <c r="G37" i="22"/>
  <c r="H37" i="22" s="1"/>
  <c r="F37" i="22"/>
  <c r="H36" i="22"/>
  <c r="G36" i="22"/>
  <c r="F36" i="22"/>
  <c r="H35" i="22"/>
  <c r="G35" i="22"/>
  <c r="F35" i="22"/>
  <c r="H34" i="22"/>
  <c r="G34" i="22"/>
  <c r="F34" i="22"/>
  <c r="G33" i="22"/>
  <c r="H33" i="22" s="1"/>
  <c r="F33" i="22"/>
  <c r="H32" i="22"/>
  <c r="G32" i="22"/>
  <c r="F32" i="22"/>
  <c r="H31" i="22"/>
  <c r="G31" i="22"/>
  <c r="F31" i="22"/>
  <c r="H30" i="22"/>
  <c r="G30" i="22"/>
  <c r="F30" i="22"/>
  <c r="G29" i="22"/>
  <c r="H29" i="22" s="1"/>
  <c r="F29" i="22"/>
  <c r="H28" i="22"/>
  <c r="G28" i="22"/>
  <c r="F28" i="22"/>
  <c r="H27" i="22"/>
  <c r="G27" i="22"/>
  <c r="F27" i="22"/>
  <c r="H26" i="22"/>
  <c r="G26" i="22"/>
  <c r="F26" i="22"/>
  <c r="G25" i="22"/>
  <c r="H25" i="22" s="1"/>
  <c r="F25" i="22"/>
  <c r="H24" i="22"/>
  <c r="G24" i="22"/>
  <c r="F24" i="22"/>
  <c r="H23" i="22"/>
  <c r="G23" i="22"/>
  <c r="F23" i="22"/>
  <c r="H22" i="22"/>
  <c r="G22" i="22"/>
  <c r="F22" i="22"/>
  <c r="G21" i="22"/>
  <c r="H21" i="22" s="1"/>
  <c r="F21" i="22"/>
  <c r="H20" i="22"/>
  <c r="G20" i="22"/>
  <c r="F20" i="22"/>
  <c r="H19" i="22"/>
  <c r="G19" i="22"/>
  <c r="F19" i="22"/>
  <c r="H18" i="22"/>
  <c r="G18" i="22"/>
  <c r="F18" i="22"/>
  <c r="H17" i="22"/>
  <c r="G17" i="22"/>
  <c r="F17" i="22"/>
  <c r="H16" i="22"/>
  <c r="G16" i="22"/>
  <c r="F16" i="22"/>
  <c r="H15" i="22"/>
  <c r="G15" i="22"/>
  <c r="F15" i="22"/>
  <c r="H14" i="22"/>
  <c r="G14" i="22"/>
  <c r="F14" i="22"/>
  <c r="H13" i="22"/>
  <c r="G13" i="22"/>
  <c r="F13" i="22"/>
  <c r="H12" i="22"/>
  <c r="G12" i="22"/>
  <c r="F12" i="22"/>
  <c r="H11" i="22"/>
  <c r="G11" i="22"/>
  <c r="F11" i="22"/>
  <c r="H10" i="22"/>
  <c r="G10" i="22"/>
  <c r="F10" i="22"/>
  <c r="G9" i="22"/>
  <c r="H9" i="22" s="1"/>
  <c r="F9" i="22"/>
  <c r="H8" i="22"/>
  <c r="G8" i="22"/>
  <c r="F8" i="22"/>
  <c r="H7" i="22"/>
  <c r="G7" i="22"/>
  <c r="F7" i="22"/>
  <c r="H6" i="22"/>
  <c r="G6" i="22"/>
  <c r="F6" i="22"/>
  <c r="G5" i="22"/>
  <c r="H5" i="22" s="1"/>
  <c r="F5" i="22"/>
  <c r="H4" i="22"/>
  <c r="G4" i="22"/>
  <c r="F4" i="22"/>
  <c r="H3" i="22"/>
  <c r="G3" i="22"/>
  <c r="F3" i="22"/>
  <c r="H2" i="22"/>
  <c r="G2" i="22"/>
  <c r="F2" i="22"/>
  <c r="F77" i="22" s="1"/>
  <c r="G75" i="21"/>
  <c r="H75" i="21" s="1"/>
  <c r="F75" i="21"/>
  <c r="G74" i="21"/>
  <c r="H74" i="21" s="1"/>
  <c r="F74" i="21"/>
  <c r="G73" i="21"/>
  <c r="H73" i="21" s="1"/>
  <c r="F73" i="21"/>
  <c r="G72" i="21"/>
  <c r="H72" i="21" s="1"/>
  <c r="F72" i="21"/>
  <c r="H71" i="21"/>
  <c r="G71" i="21"/>
  <c r="F71" i="21"/>
  <c r="G70" i="21"/>
  <c r="H70" i="21" s="1"/>
  <c r="F70" i="21"/>
  <c r="G69" i="21"/>
  <c r="H69" i="21" s="1"/>
  <c r="F69" i="21"/>
  <c r="G68" i="21"/>
  <c r="H68" i="21" s="1"/>
  <c r="F68" i="21"/>
  <c r="H67" i="21"/>
  <c r="G67" i="21"/>
  <c r="F67" i="21"/>
  <c r="G66" i="21"/>
  <c r="H66" i="21" s="1"/>
  <c r="F66" i="21"/>
  <c r="G65" i="21"/>
  <c r="H65" i="21" s="1"/>
  <c r="F65" i="21"/>
  <c r="G64" i="21"/>
  <c r="H64" i="21" s="1"/>
  <c r="F64" i="21"/>
  <c r="H63" i="21"/>
  <c r="G63" i="21"/>
  <c r="F63" i="21"/>
  <c r="G62" i="21"/>
  <c r="H62" i="21" s="1"/>
  <c r="F62" i="21"/>
  <c r="G61" i="21"/>
  <c r="H61" i="21" s="1"/>
  <c r="F61" i="21"/>
  <c r="G60" i="21"/>
  <c r="H60" i="21" s="1"/>
  <c r="F60" i="21"/>
  <c r="H59" i="21"/>
  <c r="G59" i="21"/>
  <c r="F59" i="21"/>
  <c r="G58" i="21"/>
  <c r="H58" i="21" s="1"/>
  <c r="F58" i="21"/>
  <c r="G57" i="21"/>
  <c r="H57" i="21" s="1"/>
  <c r="F57" i="21"/>
  <c r="G56" i="21"/>
  <c r="H56" i="21" s="1"/>
  <c r="F56" i="21"/>
  <c r="H55" i="21"/>
  <c r="G55" i="21"/>
  <c r="F55" i="21"/>
  <c r="G54" i="21"/>
  <c r="H54" i="21" s="1"/>
  <c r="F54" i="21"/>
  <c r="G53" i="21"/>
  <c r="H53" i="21" s="1"/>
  <c r="F53" i="21"/>
  <c r="G52" i="21"/>
  <c r="H52" i="21" s="1"/>
  <c r="F52" i="21"/>
  <c r="H51" i="21"/>
  <c r="G51" i="21"/>
  <c r="F51" i="21"/>
  <c r="G50" i="21"/>
  <c r="H50" i="21" s="1"/>
  <c r="F50" i="21"/>
  <c r="G49" i="21"/>
  <c r="H49" i="21" s="1"/>
  <c r="F49" i="21"/>
  <c r="G48" i="21"/>
  <c r="H48" i="21" s="1"/>
  <c r="F48" i="21"/>
  <c r="H47" i="21"/>
  <c r="G47" i="21"/>
  <c r="F47" i="21"/>
  <c r="G46" i="21"/>
  <c r="H46" i="21" s="1"/>
  <c r="F46" i="21"/>
  <c r="G45" i="21"/>
  <c r="H45" i="21" s="1"/>
  <c r="F45" i="21"/>
  <c r="G44" i="21"/>
  <c r="H44" i="21" s="1"/>
  <c r="F44" i="21"/>
  <c r="H43" i="21"/>
  <c r="G43" i="21"/>
  <c r="F43" i="21"/>
  <c r="G42" i="21"/>
  <c r="H42" i="21" s="1"/>
  <c r="F42" i="21"/>
  <c r="G41" i="21"/>
  <c r="H41" i="21" s="1"/>
  <c r="F41" i="21"/>
  <c r="G40" i="21"/>
  <c r="H40" i="21" s="1"/>
  <c r="F40" i="21"/>
  <c r="H39" i="21"/>
  <c r="G39" i="21"/>
  <c r="F39" i="21"/>
  <c r="G38" i="21"/>
  <c r="H38" i="21" s="1"/>
  <c r="F38" i="21"/>
  <c r="G37" i="21"/>
  <c r="H37" i="21" s="1"/>
  <c r="F37" i="21"/>
  <c r="G36" i="21"/>
  <c r="H36" i="21" s="1"/>
  <c r="F36" i="21"/>
  <c r="H35" i="21"/>
  <c r="G35" i="21"/>
  <c r="F35" i="21"/>
  <c r="G34" i="21"/>
  <c r="H34" i="21" s="1"/>
  <c r="F34" i="21"/>
  <c r="G33" i="21"/>
  <c r="H33" i="21" s="1"/>
  <c r="F33" i="21"/>
  <c r="G32" i="21"/>
  <c r="H32" i="21" s="1"/>
  <c r="F32" i="21"/>
  <c r="H31" i="21"/>
  <c r="G31" i="21"/>
  <c r="F31" i="21"/>
  <c r="G30" i="21"/>
  <c r="H30" i="21" s="1"/>
  <c r="F30" i="21"/>
  <c r="G29" i="21"/>
  <c r="H29" i="21" s="1"/>
  <c r="F29" i="21"/>
  <c r="G28" i="21"/>
  <c r="H28" i="21" s="1"/>
  <c r="F28" i="21"/>
  <c r="H27" i="21"/>
  <c r="G27" i="21"/>
  <c r="F27" i="21"/>
  <c r="G26" i="21"/>
  <c r="H26" i="21" s="1"/>
  <c r="F26" i="21"/>
  <c r="G25" i="21"/>
  <c r="H25" i="21" s="1"/>
  <c r="F25" i="21"/>
  <c r="G24" i="21"/>
  <c r="H24" i="21" s="1"/>
  <c r="F24" i="21"/>
  <c r="H23" i="21"/>
  <c r="G23" i="21"/>
  <c r="F23" i="21"/>
  <c r="G22" i="21"/>
  <c r="H22" i="21" s="1"/>
  <c r="F22" i="21"/>
  <c r="G21" i="21"/>
  <c r="H21" i="21" s="1"/>
  <c r="F21" i="21"/>
  <c r="G20" i="21"/>
  <c r="H20" i="21" s="1"/>
  <c r="F20" i="21"/>
  <c r="H19" i="21"/>
  <c r="G19" i="21"/>
  <c r="F19" i="21"/>
  <c r="G18" i="21"/>
  <c r="H18" i="21" s="1"/>
  <c r="F18" i="21"/>
  <c r="G17" i="21"/>
  <c r="H17" i="21" s="1"/>
  <c r="F17" i="21"/>
  <c r="G16" i="21"/>
  <c r="H16" i="21" s="1"/>
  <c r="F16" i="21"/>
  <c r="H15" i="21"/>
  <c r="G15" i="21"/>
  <c r="F15" i="21"/>
  <c r="G14" i="21"/>
  <c r="H14" i="21" s="1"/>
  <c r="F14" i="21"/>
  <c r="G13" i="21"/>
  <c r="H13" i="21" s="1"/>
  <c r="F13" i="21"/>
  <c r="G12" i="21"/>
  <c r="H12" i="21" s="1"/>
  <c r="F12" i="21"/>
  <c r="H11" i="21"/>
  <c r="G11" i="21"/>
  <c r="F11" i="21"/>
  <c r="G10" i="21"/>
  <c r="H10" i="21" s="1"/>
  <c r="F10" i="21"/>
  <c r="G9" i="21"/>
  <c r="H9" i="21" s="1"/>
  <c r="F9" i="21"/>
  <c r="G8" i="21"/>
  <c r="H8" i="21" s="1"/>
  <c r="F8" i="21"/>
  <c r="H7" i="21"/>
  <c r="G7" i="21"/>
  <c r="F7" i="21"/>
  <c r="G6" i="21"/>
  <c r="H6" i="21" s="1"/>
  <c r="F6" i="21"/>
  <c r="G5" i="21"/>
  <c r="H5" i="21" s="1"/>
  <c r="F5" i="21"/>
  <c r="G4" i="21"/>
  <c r="H4" i="21" s="1"/>
  <c r="F4" i="21"/>
  <c r="H3" i="21"/>
  <c r="G3" i="21"/>
  <c r="F3" i="21"/>
  <c r="G2" i="21"/>
  <c r="H2" i="21" s="1"/>
  <c r="F2" i="21"/>
  <c r="F77" i="21" s="1"/>
  <c r="G75" i="20"/>
  <c r="H75" i="20" s="1"/>
  <c r="F75" i="20"/>
  <c r="G74" i="20"/>
  <c r="H74" i="20" s="1"/>
  <c r="F74" i="20"/>
  <c r="G73" i="20"/>
  <c r="H73" i="20" s="1"/>
  <c r="F73" i="20"/>
  <c r="G72" i="20"/>
  <c r="H72" i="20" s="1"/>
  <c r="F72" i="20"/>
  <c r="G71" i="20"/>
  <c r="H71" i="20" s="1"/>
  <c r="F71" i="20"/>
  <c r="G70" i="20"/>
  <c r="H70" i="20" s="1"/>
  <c r="F70" i="20"/>
  <c r="G69" i="20"/>
  <c r="H69" i="20" s="1"/>
  <c r="F69" i="20"/>
  <c r="G68" i="20"/>
  <c r="H68" i="20" s="1"/>
  <c r="F68" i="20"/>
  <c r="G67" i="20"/>
  <c r="H67" i="20" s="1"/>
  <c r="F67" i="20"/>
  <c r="G66" i="20"/>
  <c r="H66" i="20" s="1"/>
  <c r="F66" i="20"/>
  <c r="G65" i="20"/>
  <c r="H65" i="20" s="1"/>
  <c r="F65" i="20"/>
  <c r="G64" i="20"/>
  <c r="H64" i="20" s="1"/>
  <c r="F64" i="20"/>
  <c r="G63" i="20"/>
  <c r="H63" i="20" s="1"/>
  <c r="F63" i="20"/>
  <c r="G62" i="20"/>
  <c r="H62" i="20" s="1"/>
  <c r="F62" i="20"/>
  <c r="G61" i="20"/>
  <c r="H61" i="20" s="1"/>
  <c r="F61" i="20"/>
  <c r="G60" i="20"/>
  <c r="H60" i="20" s="1"/>
  <c r="F60" i="20"/>
  <c r="G59" i="20"/>
  <c r="H59" i="20" s="1"/>
  <c r="F59" i="20"/>
  <c r="G58" i="20"/>
  <c r="H58" i="20" s="1"/>
  <c r="F58" i="20"/>
  <c r="G57" i="20"/>
  <c r="H57" i="20" s="1"/>
  <c r="F57" i="20"/>
  <c r="G56" i="20"/>
  <c r="H56" i="20" s="1"/>
  <c r="F56" i="20"/>
  <c r="G55" i="20"/>
  <c r="H55" i="20" s="1"/>
  <c r="F55" i="20"/>
  <c r="G54" i="20"/>
  <c r="H54" i="20" s="1"/>
  <c r="F54" i="20"/>
  <c r="G53" i="20"/>
  <c r="H53" i="20" s="1"/>
  <c r="F53" i="20"/>
  <c r="G52" i="20"/>
  <c r="H52" i="20" s="1"/>
  <c r="F52" i="20"/>
  <c r="G51" i="20"/>
  <c r="H51" i="20" s="1"/>
  <c r="F51" i="20"/>
  <c r="G50" i="20"/>
  <c r="H50" i="20" s="1"/>
  <c r="F50" i="20"/>
  <c r="G49" i="20"/>
  <c r="H49" i="20" s="1"/>
  <c r="F49" i="20"/>
  <c r="G48" i="20"/>
  <c r="H48" i="20" s="1"/>
  <c r="F48" i="20"/>
  <c r="G47" i="20"/>
  <c r="H47" i="20" s="1"/>
  <c r="F47" i="20"/>
  <c r="G46" i="20"/>
  <c r="H46" i="20" s="1"/>
  <c r="F46" i="20"/>
  <c r="G45" i="20"/>
  <c r="H45" i="20" s="1"/>
  <c r="F45" i="20"/>
  <c r="G44" i="20"/>
  <c r="H44" i="20" s="1"/>
  <c r="F44" i="20"/>
  <c r="G43" i="20"/>
  <c r="H43" i="20" s="1"/>
  <c r="F43" i="20"/>
  <c r="G42" i="20"/>
  <c r="H42" i="20" s="1"/>
  <c r="F42" i="20"/>
  <c r="G41" i="20"/>
  <c r="H41" i="20" s="1"/>
  <c r="F41" i="20"/>
  <c r="G40" i="20"/>
  <c r="H40" i="20" s="1"/>
  <c r="F40" i="20"/>
  <c r="G39" i="20"/>
  <c r="H39" i="20" s="1"/>
  <c r="F39" i="20"/>
  <c r="G38" i="20"/>
  <c r="H38" i="20" s="1"/>
  <c r="F38" i="20"/>
  <c r="G37" i="20"/>
  <c r="H37" i="20" s="1"/>
  <c r="F37" i="20"/>
  <c r="G36" i="20"/>
  <c r="H36" i="20" s="1"/>
  <c r="F36" i="20"/>
  <c r="G35" i="20"/>
  <c r="H35" i="20" s="1"/>
  <c r="F35" i="20"/>
  <c r="G34" i="20"/>
  <c r="H34" i="20" s="1"/>
  <c r="F34" i="20"/>
  <c r="G33" i="20"/>
  <c r="H33" i="20" s="1"/>
  <c r="F33" i="20"/>
  <c r="G32" i="20"/>
  <c r="H32" i="20" s="1"/>
  <c r="F32" i="20"/>
  <c r="G31" i="20"/>
  <c r="H31" i="20" s="1"/>
  <c r="F31" i="20"/>
  <c r="G30" i="20"/>
  <c r="H30" i="20" s="1"/>
  <c r="F30" i="20"/>
  <c r="G29" i="20"/>
  <c r="H29" i="20" s="1"/>
  <c r="F29" i="20"/>
  <c r="G28" i="20"/>
  <c r="H28" i="20" s="1"/>
  <c r="F28" i="20"/>
  <c r="G27" i="20"/>
  <c r="H27" i="20" s="1"/>
  <c r="F27" i="20"/>
  <c r="G26" i="20"/>
  <c r="H26" i="20" s="1"/>
  <c r="F26" i="20"/>
  <c r="G25" i="20"/>
  <c r="H25" i="20" s="1"/>
  <c r="F25" i="20"/>
  <c r="G24" i="20"/>
  <c r="H24" i="20" s="1"/>
  <c r="F24" i="20"/>
  <c r="G23" i="20"/>
  <c r="H23" i="20" s="1"/>
  <c r="F23" i="20"/>
  <c r="G22" i="20"/>
  <c r="H22" i="20" s="1"/>
  <c r="F22" i="20"/>
  <c r="G21" i="20"/>
  <c r="H21" i="20" s="1"/>
  <c r="F21" i="20"/>
  <c r="G20" i="20"/>
  <c r="H20" i="20" s="1"/>
  <c r="F20" i="20"/>
  <c r="G19" i="20"/>
  <c r="H19" i="20" s="1"/>
  <c r="F19" i="20"/>
  <c r="G18" i="20"/>
  <c r="H18" i="20" s="1"/>
  <c r="F18" i="20"/>
  <c r="G17" i="20"/>
  <c r="H17" i="20" s="1"/>
  <c r="F17" i="20"/>
  <c r="G16" i="20"/>
  <c r="H16" i="20" s="1"/>
  <c r="F16" i="20"/>
  <c r="G15" i="20"/>
  <c r="H15" i="20" s="1"/>
  <c r="F15" i="20"/>
  <c r="G14" i="20"/>
  <c r="H14" i="20" s="1"/>
  <c r="F14" i="20"/>
  <c r="G13" i="20"/>
  <c r="H13" i="20" s="1"/>
  <c r="F13" i="20"/>
  <c r="G12" i="20"/>
  <c r="H12" i="20" s="1"/>
  <c r="F12" i="20"/>
  <c r="G11" i="20"/>
  <c r="H11" i="20" s="1"/>
  <c r="F11" i="20"/>
  <c r="G10" i="20"/>
  <c r="H10" i="20" s="1"/>
  <c r="F10" i="20"/>
  <c r="G9" i="20"/>
  <c r="H9" i="20" s="1"/>
  <c r="F9" i="20"/>
  <c r="G8" i="20"/>
  <c r="H8" i="20" s="1"/>
  <c r="F8" i="20"/>
  <c r="G7" i="20"/>
  <c r="H7" i="20" s="1"/>
  <c r="F7" i="20"/>
  <c r="G6" i="20"/>
  <c r="H6" i="20" s="1"/>
  <c r="F6" i="20"/>
  <c r="G5" i="20"/>
  <c r="H5" i="20" s="1"/>
  <c r="F5" i="20"/>
  <c r="G4" i="20"/>
  <c r="H4" i="20" s="1"/>
  <c r="F4" i="20"/>
  <c r="G3" i="20"/>
  <c r="H3" i="20" s="1"/>
  <c r="F3" i="20"/>
  <c r="H2" i="20"/>
  <c r="F2" i="20"/>
  <c r="F77" i="20" s="1"/>
  <c r="G75" i="6"/>
  <c r="G74" i="6"/>
  <c r="G73" i="6"/>
  <c r="G72" i="6"/>
  <c r="G71" i="6"/>
  <c r="H71" i="6" s="1"/>
  <c r="G70" i="6"/>
  <c r="G69" i="6"/>
  <c r="H69" i="6" s="1"/>
  <c r="G68" i="6"/>
  <c r="G67" i="6"/>
  <c r="H67" i="6" s="1"/>
  <c r="G66" i="6"/>
  <c r="H66" i="6" s="1"/>
  <c r="G65" i="6"/>
  <c r="G64" i="6"/>
  <c r="H64" i="6" s="1"/>
  <c r="G63" i="6"/>
  <c r="G62" i="6"/>
  <c r="G61" i="6"/>
  <c r="G60" i="6"/>
  <c r="G59" i="6"/>
  <c r="G58" i="6"/>
  <c r="G57" i="6"/>
  <c r="H57" i="6" s="1"/>
  <c r="G56" i="6"/>
  <c r="H56" i="6" s="1"/>
  <c r="G55" i="6"/>
  <c r="H55" i="6" s="1"/>
  <c r="G54" i="6"/>
  <c r="H54" i="6" s="1"/>
  <c r="G53" i="6"/>
  <c r="G52" i="6"/>
  <c r="H52" i="6" s="1"/>
  <c r="G51" i="6"/>
  <c r="G50" i="6"/>
  <c r="G49" i="6"/>
  <c r="G48" i="6"/>
  <c r="G47" i="6"/>
  <c r="G46" i="6"/>
  <c r="G45" i="6"/>
  <c r="H45" i="6" s="1"/>
  <c r="G44" i="6"/>
  <c r="G43" i="6"/>
  <c r="H43" i="6" s="1"/>
  <c r="G42" i="6"/>
  <c r="H42" i="6" s="1"/>
  <c r="G41" i="6"/>
  <c r="G40" i="6"/>
  <c r="G39" i="6"/>
  <c r="G38" i="6"/>
  <c r="G37" i="6"/>
  <c r="G36" i="6"/>
  <c r="G35" i="6"/>
  <c r="G34" i="6"/>
  <c r="G33" i="6"/>
  <c r="G32" i="6"/>
  <c r="G31" i="6"/>
  <c r="H31" i="6" s="1"/>
  <c r="G30" i="6"/>
  <c r="H30" i="6" s="1"/>
  <c r="G29" i="6"/>
  <c r="H29" i="6" s="1"/>
  <c r="G28" i="6"/>
  <c r="H28" i="6" s="1"/>
  <c r="G27" i="6"/>
  <c r="G26" i="6"/>
  <c r="G25" i="6"/>
  <c r="G24" i="6"/>
  <c r="G23" i="6"/>
  <c r="G22" i="6"/>
  <c r="G21" i="6"/>
  <c r="G20" i="6"/>
  <c r="H20" i="6" s="1"/>
  <c r="G19" i="6"/>
  <c r="H19" i="6" s="1"/>
  <c r="G18" i="6"/>
  <c r="H18" i="6" s="1"/>
  <c r="G17" i="6"/>
  <c r="G16" i="6"/>
  <c r="G15" i="6"/>
  <c r="G14" i="6"/>
  <c r="G13" i="6"/>
  <c r="G12" i="6"/>
  <c r="G11" i="6"/>
  <c r="G10" i="6"/>
  <c r="G9" i="6"/>
  <c r="H9" i="6" s="1"/>
  <c r="G8" i="6"/>
  <c r="H8" i="6" s="1"/>
  <c r="G7" i="6"/>
  <c r="H7" i="6" s="1"/>
  <c r="G6" i="6"/>
  <c r="H6" i="6" s="1"/>
  <c r="G5" i="6"/>
  <c r="G4" i="6"/>
  <c r="H4" i="6" s="1"/>
  <c r="G3" i="6"/>
  <c r="G2" i="6"/>
  <c r="D5" i="5"/>
  <c r="F29" i="6"/>
  <c r="F30" i="6"/>
  <c r="F31" i="6"/>
  <c r="F32" i="6"/>
  <c r="H32" i="6"/>
  <c r="H75" i="6"/>
  <c r="H74" i="6"/>
  <c r="H73" i="6"/>
  <c r="H72" i="6"/>
  <c r="H70" i="6"/>
  <c r="H65" i="6"/>
  <c r="H41" i="6"/>
  <c r="H40" i="6"/>
  <c r="H63" i="6"/>
  <c r="H62" i="6"/>
  <c r="H39" i="6"/>
  <c r="H38" i="6"/>
  <c r="H37" i="6"/>
  <c r="H36" i="6"/>
  <c r="H35" i="6"/>
  <c r="H61" i="6"/>
  <c r="H34" i="6"/>
  <c r="H60" i="6"/>
  <c r="H33" i="6"/>
  <c r="H59" i="6"/>
  <c r="H58" i="6"/>
  <c r="H27" i="6"/>
  <c r="H53" i="6"/>
  <c r="H26" i="6"/>
  <c r="H25" i="6"/>
  <c r="H24" i="6"/>
  <c r="H23" i="6"/>
  <c r="H22" i="6"/>
  <c r="H21" i="6"/>
  <c r="H51" i="6"/>
  <c r="H17" i="6"/>
  <c r="H50" i="6"/>
  <c r="H16" i="6"/>
  <c r="H49" i="6"/>
  <c r="H15" i="6"/>
  <c r="H14" i="6"/>
  <c r="H47" i="6"/>
  <c r="H13" i="6"/>
  <c r="H46" i="6"/>
  <c r="H12" i="6"/>
  <c r="H11" i="6"/>
  <c r="H10" i="6"/>
  <c r="H5" i="6"/>
  <c r="H3" i="6"/>
  <c r="H2" i="6"/>
  <c r="H48" i="6"/>
  <c r="H44" i="6"/>
  <c r="H68" i="6"/>
  <c r="C5" i="7"/>
  <c r="C8" i="7" s="1"/>
  <c r="K16" i="7"/>
  <c r="J16" i="7"/>
  <c r="I16" i="7"/>
  <c r="G16" i="7"/>
  <c r="B4" i="3"/>
  <c r="F16" i="7" s="1"/>
  <c r="F75" i="6"/>
  <c r="F74" i="6"/>
  <c r="F73" i="6"/>
  <c r="F72" i="6"/>
  <c r="F71" i="6"/>
  <c r="F70" i="6"/>
  <c r="F69" i="6"/>
  <c r="F68" i="6"/>
  <c r="F45" i="6"/>
  <c r="F44" i="6"/>
  <c r="F67" i="6"/>
  <c r="F66" i="6"/>
  <c r="F43" i="6"/>
  <c r="F65" i="6"/>
  <c r="F42" i="6"/>
  <c r="F41" i="6"/>
  <c r="F64" i="6"/>
  <c r="F40" i="6"/>
  <c r="F63" i="6"/>
  <c r="F62" i="6"/>
  <c r="F39" i="6"/>
  <c r="F38" i="6"/>
  <c r="F37" i="6"/>
  <c r="F36" i="6"/>
  <c r="F35" i="6"/>
  <c r="F61" i="6"/>
  <c r="F34" i="6"/>
  <c r="F60" i="6"/>
  <c r="F33" i="6"/>
  <c r="F59" i="6"/>
  <c r="F58" i="6"/>
  <c r="F57" i="6"/>
  <c r="F56" i="6"/>
  <c r="F55" i="6"/>
  <c r="F28" i="6"/>
  <c r="F54" i="6"/>
  <c r="F27" i="6"/>
  <c r="F53" i="6"/>
  <c r="F26" i="6"/>
  <c r="F25" i="6"/>
  <c r="F52" i="6"/>
  <c r="F24" i="6"/>
  <c r="F23" i="6"/>
  <c r="F22" i="6"/>
  <c r="F21" i="6"/>
  <c r="F20" i="6"/>
  <c r="F51" i="6"/>
  <c r="F19" i="6"/>
  <c r="F18" i="6"/>
  <c r="F17" i="6"/>
  <c r="F50" i="6"/>
  <c r="F16" i="6"/>
  <c r="F49" i="6"/>
  <c r="F15" i="6"/>
  <c r="F48" i="6"/>
  <c r="F14" i="6"/>
  <c r="F47" i="6"/>
  <c r="F13" i="6"/>
  <c r="F46" i="6"/>
  <c r="F12" i="6"/>
  <c r="F11" i="6"/>
  <c r="F10" i="6"/>
  <c r="F9" i="6"/>
  <c r="F8" i="6"/>
  <c r="F7" i="6"/>
  <c r="F6" i="6"/>
  <c r="F5" i="6"/>
  <c r="F4" i="6"/>
  <c r="F3" i="6"/>
  <c r="F2" i="6"/>
  <c r="D3" i="4"/>
  <c r="C17" i="7" s="1"/>
  <c r="E2" i="3"/>
  <c r="E4" i="7" l="1"/>
  <c r="F4" i="7" s="1"/>
  <c r="G4" i="7" s="1"/>
  <c r="H4" i="7" s="1"/>
  <c r="I4" i="7" s="1"/>
  <c r="J4" i="7" s="1"/>
  <c r="K4" i="7" s="1"/>
  <c r="L4" i="7" s="1"/>
  <c r="M4" i="7" s="1"/>
  <c r="N4" i="7" s="1"/>
  <c r="O4" i="7" s="1"/>
  <c r="I6" i="7"/>
  <c r="J6" i="7" s="1"/>
  <c r="K6" i="7" s="1"/>
  <c r="L6" i="7" s="1"/>
  <c r="M6" i="7" s="1"/>
  <c r="N6" i="7" s="1"/>
  <c r="O6" i="7" s="1"/>
  <c r="P6" i="7" s="1"/>
  <c r="Q6" i="7" s="1"/>
  <c r="H77" i="55"/>
  <c r="H77" i="54"/>
  <c r="H77" i="53"/>
  <c r="H77" i="52"/>
  <c r="H77" i="51"/>
  <c r="H77" i="50"/>
  <c r="H77" i="49"/>
  <c r="H77" i="48"/>
  <c r="H77" i="47"/>
  <c r="H77" i="46"/>
  <c r="H77" i="44"/>
  <c r="H77" i="43"/>
  <c r="H77" i="42"/>
  <c r="H77" i="41"/>
  <c r="H77" i="39"/>
  <c r="H77" i="38"/>
  <c r="H77" i="37"/>
  <c r="H77" i="36"/>
  <c r="H77" i="35"/>
  <c r="H77" i="34"/>
  <c r="H77" i="31"/>
  <c r="H77" i="30"/>
  <c r="H77" i="29"/>
  <c r="H77" i="28"/>
  <c r="H77" i="27"/>
  <c r="H77" i="26"/>
  <c r="H77" i="25"/>
  <c r="H77" i="23"/>
  <c r="H77" i="22"/>
  <c r="H77" i="21"/>
  <c r="H77" i="20"/>
  <c r="D5" i="7"/>
  <c r="D8" i="7" s="1"/>
  <c r="H16" i="7"/>
  <c r="L16" i="7"/>
  <c r="M16" i="7"/>
  <c r="N16" i="7"/>
  <c r="D16" i="7"/>
  <c r="E16" i="7"/>
  <c r="F3" i="1"/>
  <c r="E3" i="1"/>
  <c r="N18" i="7"/>
  <c r="E18" i="7"/>
  <c r="M18" i="7"/>
  <c r="L18" i="7"/>
  <c r="C18" i="7"/>
  <c r="C21" i="7" s="1"/>
  <c r="K18" i="7"/>
  <c r="J18" i="7"/>
  <c r="I18" i="7"/>
  <c r="H18" i="7"/>
  <c r="G18" i="7"/>
  <c r="F18" i="7"/>
  <c r="D18" i="7"/>
  <c r="F77" i="6"/>
  <c r="H77" i="6"/>
  <c r="H78" i="6" s="1"/>
  <c r="F78" i="6" s="1"/>
  <c r="E5" i="7" l="1"/>
  <c r="E8" i="7" s="1"/>
  <c r="H78" i="21" s="1"/>
  <c r="F78" i="21" s="1"/>
  <c r="F80" i="21" s="1"/>
  <c r="F19" i="7" s="1"/>
  <c r="R6" i="7"/>
  <c r="Q8" i="7"/>
  <c r="O5" i="7"/>
  <c r="O8" i="7" s="1"/>
  <c r="O9" i="7" s="1"/>
  <c r="P4" i="7"/>
  <c r="P5" i="7" s="1"/>
  <c r="P8" i="7" s="1"/>
  <c r="P10" i="7" s="1"/>
  <c r="H78" i="33"/>
  <c r="F78" i="33" s="1"/>
  <c r="F80" i="33" s="1"/>
  <c r="Q19" i="7" s="1"/>
  <c r="X14" i="7"/>
  <c r="W14" i="7"/>
  <c r="U14" i="7"/>
  <c r="T14" i="7"/>
  <c r="S14" i="7"/>
  <c r="Q14" i="7"/>
  <c r="V14" i="7"/>
  <c r="R14" i="7"/>
  <c r="P14" i="7"/>
  <c r="H78" i="20"/>
  <c r="F78" i="20" s="1"/>
  <c r="F80" i="20" s="1"/>
  <c r="E19" i="7" s="1"/>
  <c r="F5" i="7"/>
  <c r="F8" i="7" s="1"/>
  <c r="C12" i="7"/>
  <c r="C28" i="7" s="1"/>
  <c r="H80" i="6"/>
  <c r="H78" i="31" l="1"/>
  <c r="F78" i="31" s="1"/>
  <c r="F80" i="31" s="1"/>
  <c r="P19" i="7" s="1"/>
  <c r="P21" i="7" s="1"/>
  <c r="O10" i="7"/>
  <c r="O12" i="7" s="1"/>
  <c r="E12" i="7"/>
  <c r="D12" i="7"/>
  <c r="Q9" i="7"/>
  <c r="Q10" i="7"/>
  <c r="H78" i="34"/>
  <c r="F78" i="34" s="1"/>
  <c r="F80" i="34" s="1"/>
  <c r="R19" i="7" s="1"/>
  <c r="R21" i="7" s="1"/>
  <c r="P9" i="7"/>
  <c r="P12" i="7" s="1"/>
  <c r="S6" i="7"/>
  <c r="R8" i="7"/>
  <c r="H80" i="33"/>
  <c r="H78" i="22"/>
  <c r="F78" i="22" s="1"/>
  <c r="F80" i="22" s="1"/>
  <c r="G19" i="7" s="1"/>
  <c r="G21" i="7" s="1"/>
  <c r="Q21" i="7"/>
  <c r="H80" i="21"/>
  <c r="H80" i="20"/>
  <c r="G5" i="7"/>
  <c r="G8" i="7" s="1"/>
  <c r="E21" i="7"/>
  <c r="F80" i="6"/>
  <c r="D19" i="7" s="1"/>
  <c r="D21" i="7" s="1"/>
  <c r="F21" i="7"/>
  <c r="H80" i="31" l="1"/>
  <c r="D28" i="7"/>
  <c r="E28" i="7" s="1"/>
  <c r="Q12" i="7"/>
  <c r="H80" i="34"/>
  <c r="R10" i="7"/>
  <c r="H78" i="35"/>
  <c r="R9" i="7"/>
  <c r="T6" i="7"/>
  <c r="S8" i="7"/>
  <c r="H80" i="22"/>
  <c r="H78" i="23"/>
  <c r="F78" i="23" s="1"/>
  <c r="F80" i="23" s="1"/>
  <c r="H19" i="7" s="1"/>
  <c r="H21" i="7" s="1"/>
  <c r="G9" i="7"/>
  <c r="F12" i="7"/>
  <c r="H5" i="7"/>
  <c r="H8" i="7" s="1"/>
  <c r="R12" i="7" l="1"/>
  <c r="H80" i="23"/>
  <c r="U6" i="7"/>
  <c r="T8" i="7"/>
  <c r="H78" i="36"/>
  <c r="S9" i="7"/>
  <c r="S10" i="7"/>
  <c r="F78" i="35"/>
  <c r="F80" i="35" s="1"/>
  <c r="S19" i="7" s="1"/>
  <c r="S21" i="7" s="1"/>
  <c r="H80" i="35"/>
  <c r="H78" i="24"/>
  <c r="F78" i="24" s="1"/>
  <c r="F80" i="24" s="1"/>
  <c r="I19" i="7" s="1"/>
  <c r="I21" i="7" s="1"/>
  <c r="H9" i="7"/>
  <c r="F28" i="7"/>
  <c r="G12" i="7"/>
  <c r="I5" i="7"/>
  <c r="I8" i="7" s="1"/>
  <c r="S12" i="7" l="1"/>
  <c r="F78" i="36"/>
  <c r="F80" i="36" s="1"/>
  <c r="T19" i="7" s="1"/>
  <c r="T21" i="7" s="1"/>
  <c r="H80" i="36"/>
  <c r="H80" i="24"/>
  <c r="T9" i="7"/>
  <c r="T10" i="7"/>
  <c r="H78" i="37"/>
  <c r="V6" i="7"/>
  <c r="U8" i="7"/>
  <c r="H78" i="25"/>
  <c r="H80" i="25" s="1"/>
  <c r="I9" i="7"/>
  <c r="G28" i="7"/>
  <c r="H12" i="7"/>
  <c r="J5" i="7"/>
  <c r="J8" i="7" s="1"/>
  <c r="T12" i="7" l="1"/>
  <c r="F78" i="25"/>
  <c r="F80" i="25" s="1"/>
  <c r="J19" i="7" s="1"/>
  <c r="J21" i="7" s="1"/>
  <c r="U9" i="7"/>
  <c r="U10" i="7"/>
  <c r="H78" i="38"/>
  <c r="W6" i="7"/>
  <c r="V8" i="7"/>
  <c r="F78" i="37"/>
  <c r="F80" i="37" s="1"/>
  <c r="U19" i="7" s="1"/>
  <c r="U21" i="7" s="1"/>
  <c r="H80" i="37"/>
  <c r="H78" i="26"/>
  <c r="H80" i="26" s="1"/>
  <c r="J9" i="7"/>
  <c r="I12" i="7"/>
  <c r="H28" i="7"/>
  <c r="K5" i="7"/>
  <c r="K8" i="7" s="1"/>
  <c r="U12" i="7" l="1"/>
  <c r="F78" i="26"/>
  <c r="F80" i="26" s="1"/>
  <c r="K19" i="7" s="1"/>
  <c r="K21" i="7" s="1"/>
  <c r="X6" i="7"/>
  <c r="W8" i="7"/>
  <c r="V9" i="7"/>
  <c r="H78" i="39"/>
  <c r="V10" i="7"/>
  <c r="F78" i="38"/>
  <c r="F80" i="38" s="1"/>
  <c r="V19" i="7" s="1"/>
  <c r="V21" i="7" s="1"/>
  <c r="H80" i="38"/>
  <c r="H78" i="27"/>
  <c r="H80" i="27" s="1"/>
  <c r="K9" i="7"/>
  <c r="I28" i="7"/>
  <c r="J12" i="7"/>
  <c r="L5" i="7"/>
  <c r="L8" i="7" s="1"/>
  <c r="V12" i="7" l="1"/>
  <c r="W9" i="7"/>
  <c r="H78" i="40"/>
  <c r="W10" i="7"/>
  <c r="F78" i="27"/>
  <c r="F80" i="27" s="1"/>
  <c r="L19" i="7" s="1"/>
  <c r="L21" i="7" s="1"/>
  <c r="Y6" i="7"/>
  <c r="X8" i="7"/>
  <c r="F78" i="39"/>
  <c r="F80" i="39" s="1"/>
  <c r="W19" i="7" s="1"/>
  <c r="W21" i="7" s="1"/>
  <c r="H80" i="39"/>
  <c r="H78" i="28"/>
  <c r="F78" i="28" s="1"/>
  <c r="F80" i="28" s="1"/>
  <c r="M19" i="7" s="1"/>
  <c r="M21" i="7" s="1"/>
  <c r="L9" i="7"/>
  <c r="J28" i="7"/>
  <c r="K12" i="7"/>
  <c r="N5" i="7"/>
  <c r="N8" i="7" s="1"/>
  <c r="M5" i="7"/>
  <c r="M8" i="7" s="1"/>
  <c r="W12" i="7" l="1"/>
  <c r="Z6" i="7"/>
  <c r="Y8" i="7"/>
  <c r="H80" i="40"/>
  <c r="F78" i="40"/>
  <c r="F80" i="40" s="1"/>
  <c r="X19" i="7" s="1"/>
  <c r="X21" i="7" s="1"/>
  <c r="X9" i="7"/>
  <c r="X10" i="7"/>
  <c r="H78" i="41"/>
  <c r="X12" i="7"/>
  <c r="H80" i="28"/>
  <c r="H78" i="30"/>
  <c r="F78" i="30" s="1"/>
  <c r="F80" i="30" s="1"/>
  <c r="O19" i="7" s="1"/>
  <c r="O21" i="7" s="1"/>
  <c r="N9" i="7"/>
  <c r="H78" i="29"/>
  <c r="H80" i="29" s="1"/>
  <c r="M9" i="7"/>
  <c r="K28" i="7"/>
  <c r="L12" i="7"/>
  <c r="F78" i="41" l="1"/>
  <c r="F80" i="41" s="1"/>
  <c r="Y19" i="7" s="1"/>
  <c r="Y21" i="7" s="1"/>
  <c r="H80" i="41"/>
  <c r="Y9" i="7"/>
  <c r="H78" i="42"/>
  <c r="Y10" i="7"/>
  <c r="Y12" i="7" s="1"/>
  <c r="AA6" i="7"/>
  <c r="Z8" i="7"/>
  <c r="H80" i="30"/>
  <c r="F78" i="29"/>
  <c r="F80" i="29" s="1"/>
  <c r="N19" i="7" s="1"/>
  <c r="N21" i="7" s="1"/>
  <c r="L28" i="7"/>
  <c r="M12" i="7"/>
  <c r="N12" i="7"/>
  <c r="Z9" i="7" l="1"/>
  <c r="H78" i="43"/>
  <c r="Z10" i="7"/>
  <c r="F78" i="42"/>
  <c r="F80" i="42" s="1"/>
  <c r="Z19" i="7" s="1"/>
  <c r="Z21" i="7" s="1"/>
  <c r="H80" i="42"/>
  <c r="AB6" i="7"/>
  <c r="AA8" i="7"/>
  <c r="M28" i="7"/>
  <c r="N28" i="7" s="1"/>
  <c r="O28" i="7" s="1"/>
  <c r="P28" i="7" s="1"/>
  <c r="Q28" i="7" s="1"/>
  <c r="R28" i="7" s="1"/>
  <c r="S28" i="7" s="1"/>
  <c r="T28" i="7" s="1"/>
  <c r="U28" i="7" s="1"/>
  <c r="V28" i="7" s="1"/>
  <c r="W28" i="7" s="1"/>
  <c r="X28" i="7" s="1"/>
  <c r="Y28" i="7" s="1"/>
  <c r="Z12" i="7" l="1"/>
  <c r="Z28" i="7" s="1"/>
  <c r="AB8" i="7"/>
  <c r="AC6" i="7"/>
  <c r="F78" i="43"/>
  <c r="F80" i="43" s="1"/>
  <c r="AA19" i="7" s="1"/>
  <c r="AA21" i="7" s="1"/>
  <c r="H80" i="43"/>
  <c r="H78" i="44"/>
  <c r="AA10" i="7"/>
  <c r="AA9" i="7"/>
  <c r="AA12" i="7" l="1"/>
  <c r="AA28" i="7" s="1"/>
  <c r="F78" i="44"/>
  <c r="F80" i="44" s="1"/>
  <c r="AB19" i="7" s="1"/>
  <c r="AB21" i="7" s="1"/>
  <c r="H80" i="44"/>
  <c r="AD6" i="7"/>
  <c r="AC8" i="7"/>
  <c r="H78" i="45"/>
  <c r="AB10" i="7"/>
  <c r="AB9" i="7"/>
  <c r="AB12" i="7" l="1"/>
  <c r="AB28" i="7"/>
  <c r="H80" i="45"/>
  <c r="F78" i="45"/>
  <c r="F80" i="45" s="1"/>
  <c r="AC19" i="7" s="1"/>
  <c r="AC21" i="7" s="1"/>
  <c r="AC10" i="7"/>
  <c r="H78" i="46"/>
  <c r="AC9" i="7"/>
  <c r="AD8" i="7"/>
  <c r="AE6" i="7"/>
  <c r="H80" i="46" l="1"/>
  <c r="F78" i="46"/>
  <c r="F80" i="46" s="1"/>
  <c r="AD19" i="7" s="1"/>
  <c r="AD21" i="7" s="1"/>
  <c r="AF6" i="7"/>
  <c r="AE8" i="7"/>
  <c r="H78" i="47"/>
  <c r="AD9" i="7"/>
  <c r="AD10" i="7"/>
  <c r="AD12" i="7" s="1"/>
  <c r="AC12" i="7"/>
  <c r="AC28" i="7" s="1"/>
  <c r="AD28" i="7" l="1"/>
  <c r="H80" i="47"/>
  <c r="F78" i="47"/>
  <c r="F80" i="47" s="1"/>
  <c r="AE19" i="7" s="1"/>
  <c r="AE21" i="7" s="1"/>
  <c r="AE10" i="7"/>
  <c r="H78" i="48"/>
  <c r="AE9" i="7"/>
  <c r="AE12" i="7" s="1"/>
  <c r="AG6" i="7"/>
  <c r="AF8" i="7"/>
  <c r="AE28" i="7" l="1"/>
  <c r="AF10" i="7"/>
  <c r="AF9" i="7"/>
  <c r="H78" i="49"/>
  <c r="AH6" i="7"/>
  <c r="AG8" i="7"/>
  <c r="F78" i="48"/>
  <c r="F80" i="48" s="1"/>
  <c r="AF19" i="7" s="1"/>
  <c r="AF21" i="7" s="1"/>
  <c r="H80" i="48"/>
  <c r="AF12" i="7" l="1"/>
  <c r="AF28" i="7" s="1"/>
  <c r="AG9" i="7"/>
  <c r="AG10" i="7"/>
  <c r="AG12" i="7" s="1"/>
  <c r="H78" i="50"/>
  <c r="AI6" i="7"/>
  <c r="AH8" i="7"/>
  <c r="H80" i="49"/>
  <c r="F78" i="49"/>
  <c r="F80" i="49" s="1"/>
  <c r="AG19" i="7" s="1"/>
  <c r="AG21" i="7" s="1"/>
  <c r="AG28" i="7" l="1"/>
  <c r="AI8" i="7"/>
  <c r="AJ6" i="7"/>
  <c r="AH9" i="7"/>
  <c r="AH10" i="7"/>
  <c r="H78" i="51"/>
  <c r="F78" i="50"/>
  <c r="F80" i="50" s="1"/>
  <c r="AH19" i="7" s="1"/>
  <c r="AH21" i="7" s="1"/>
  <c r="H80" i="50"/>
  <c r="AH12" i="7" l="1"/>
  <c r="AH28" i="7" s="1"/>
  <c r="H78" i="52"/>
  <c r="AI10" i="7"/>
  <c r="AI9" i="7"/>
  <c r="AI12" i="7"/>
  <c r="F78" i="51"/>
  <c r="F80" i="51" s="1"/>
  <c r="AI19" i="7" s="1"/>
  <c r="AI21" i="7" s="1"/>
  <c r="H80" i="51"/>
  <c r="AJ8" i="7"/>
  <c r="AK6" i="7"/>
  <c r="AI28" i="7" l="1"/>
  <c r="AK8" i="7"/>
  <c r="AL6" i="7"/>
  <c r="AL8" i="7" s="1"/>
  <c r="AJ10" i="7"/>
  <c r="AJ9" i="7"/>
  <c r="H78" i="53"/>
  <c r="F78" i="52"/>
  <c r="F80" i="52" s="1"/>
  <c r="AJ19" i="7" s="1"/>
  <c r="AJ21" i="7" s="1"/>
  <c r="H80" i="52"/>
  <c r="AJ12" i="7" l="1"/>
  <c r="AJ28" i="7" s="1"/>
  <c r="H78" i="54"/>
  <c r="AK9" i="7"/>
  <c r="AK10" i="7"/>
  <c r="AK12" i="7" s="1"/>
  <c r="F78" i="53"/>
  <c r="F80" i="53" s="1"/>
  <c r="AK19" i="7" s="1"/>
  <c r="AK21" i="7" s="1"/>
  <c r="H80" i="53"/>
  <c r="AL10" i="7"/>
  <c r="AL9" i="7"/>
  <c r="H78" i="55"/>
  <c r="AL12" i="7"/>
  <c r="H80" i="55" l="1"/>
  <c r="F78" i="55"/>
  <c r="F80" i="55" s="1"/>
  <c r="AK28" i="7"/>
  <c r="F78" i="54"/>
  <c r="F80" i="54" s="1"/>
  <c r="AL19" i="7" s="1"/>
  <c r="AL21" i="7" s="1"/>
  <c r="H80" i="54"/>
  <c r="AL28" i="7" l="1"/>
</calcChain>
</file>

<file path=xl/sharedStrings.xml><?xml version="1.0" encoding="utf-8"?>
<sst xmlns="http://schemas.openxmlformats.org/spreadsheetml/2006/main" count="8408" uniqueCount="148">
  <si>
    <t>Cervejeira</t>
  </si>
  <si>
    <t>Valor</t>
  </si>
  <si>
    <t>Qtd</t>
  </si>
  <si>
    <t>Pagamento</t>
  </si>
  <si>
    <t>Mensal</t>
  </si>
  <si>
    <t>Utilização</t>
  </si>
  <si>
    <t>Consumo (Kw/h)</t>
  </si>
  <si>
    <t>Equipamento</t>
  </si>
  <si>
    <t>Total</t>
  </si>
  <si>
    <t>Anual</t>
  </si>
  <si>
    <t>Valor Mensal</t>
  </si>
  <si>
    <t>Ifood</t>
  </si>
  <si>
    <t>Variável</t>
  </si>
  <si>
    <t>Serviço</t>
  </si>
  <si>
    <t>Forma Pagamento</t>
  </si>
  <si>
    <t>Despesa</t>
  </si>
  <si>
    <t>Parcelas</t>
  </si>
  <si>
    <t>Quantidade</t>
  </si>
  <si>
    <t>Valor Unitário</t>
  </si>
  <si>
    <t>Categoria</t>
  </si>
  <si>
    <t>Heineken</t>
  </si>
  <si>
    <t>Cerveja</t>
  </si>
  <si>
    <t>Tamanho</t>
  </si>
  <si>
    <t>Long</t>
  </si>
  <si>
    <t>Lata</t>
  </si>
  <si>
    <t>Garrafa</t>
  </si>
  <si>
    <t>Budweiser</t>
  </si>
  <si>
    <t>Latão</t>
  </si>
  <si>
    <t>Antarctica</t>
  </si>
  <si>
    <t>Brahma</t>
  </si>
  <si>
    <t>Stella</t>
  </si>
  <si>
    <t>Refrigerante</t>
  </si>
  <si>
    <t>Coca</t>
  </si>
  <si>
    <t>Litro</t>
  </si>
  <si>
    <t>Sprite</t>
  </si>
  <si>
    <t>Coca Zero</t>
  </si>
  <si>
    <t>Schweppes Citrus</t>
  </si>
  <si>
    <t>Schweppes Tônica</t>
  </si>
  <si>
    <t>Fanta Laranja</t>
  </si>
  <si>
    <t>Fanta Uva</t>
  </si>
  <si>
    <t>Suco</t>
  </si>
  <si>
    <t>Dell Vale Manga</t>
  </si>
  <si>
    <t>Dell Vale Uva</t>
  </si>
  <si>
    <t>Dell Vale Pessego</t>
  </si>
  <si>
    <t>Dell Vale Goiaba</t>
  </si>
  <si>
    <t>Dell Vale Laranja</t>
  </si>
  <si>
    <t>Chás</t>
  </si>
  <si>
    <t>Matte Limão</t>
  </si>
  <si>
    <t>Matte Natural</t>
  </si>
  <si>
    <t>Matte Limão Zero</t>
  </si>
  <si>
    <t>Matte Natural Zero</t>
  </si>
  <si>
    <t>Ice Tea Limão</t>
  </si>
  <si>
    <t>Ice Tea Pessego</t>
  </si>
  <si>
    <t>Ice Tea Limão Zero</t>
  </si>
  <si>
    <t>Ice Tea Pessego Zero</t>
  </si>
  <si>
    <t>Água</t>
  </si>
  <si>
    <t>Água Mineral</t>
  </si>
  <si>
    <t>Água Mineral Gás</t>
  </si>
  <si>
    <t>Energético</t>
  </si>
  <si>
    <t>Monster Tradicional</t>
  </si>
  <si>
    <t>Monster Juice</t>
  </si>
  <si>
    <t>Monster Low Carb</t>
  </si>
  <si>
    <t>Red Bull</t>
  </si>
  <si>
    <t>Red Bull Sugar Free</t>
  </si>
  <si>
    <t>Minotauro</t>
  </si>
  <si>
    <t>Fusion</t>
  </si>
  <si>
    <t>Isotônico</t>
  </si>
  <si>
    <t>Água de Coco</t>
  </si>
  <si>
    <t>Cachaças</t>
  </si>
  <si>
    <t>Corote Sabores</t>
  </si>
  <si>
    <t>Ousadia</t>
  </si>
  <si>
    <t>51 - Cachaça</t>
  </si>
  <si>
    <t>Vodka</t>
  </si>
  <si>
    <t>Orloff</t>
  </si>
  <si>
    <t>Smirnoff</t>
  </si>
  <si>
    <t>Skol Beats - Sabores</t>
  </si>
  <si>
    <t>Bebida</t>
  </si>
  <si>
    <t>Kovak Ice - Sabores</t>
  </si>
  <si>
    <t>Snack</t>
  </si>
  <si>
    <t>Fandangos - Grande</t>
  </si>
  <si>
    <t>Cheetos - Grande</t>
  </si>
  <si>
    <t>Pacote</t>
  </si>
  <si>
    <t>Ruffles - Grande</t>
  </si>
  <si>
    <t>Doritos - Grande</t>
  </si>
  <si>
    <t>Cebolitos - Grande</t>
  </si>
  <si>
    <t>Torcida - Grande</t>
  </si>
  <si>
    <t>Bis</t>
  </si>
  <si>
    <t>Barra de Chocolate</t>
  </si>
  <si>
    <t>Barra</t>
  </si>
  <si>
    <t>Estoque</t>
  </si>
  <si>
    <t>Caixa</t>
  </si>
  <si>
    <t>Ocupação</t>
  </si>
  <si>
    <t>Equipamentos</t>
  </si>
  <si>
    <t>Utilities</t>
  </si>
  <si>
    <t>Estrutura</t>
  </si>
  <si>
    <t>Entradas</t>
  </si>
  <si>
    <t>Preço Venda</t>
  </si>
  <si>
    <t>Pedidos</t>
  </si>
  <si>
    <t>Ticket Médio</t>
  </si>
  <si>
    <t>Imposto DAS - 15,5%</t>
  </si>
  <si>
    <t>Receita Líquida</t>
  </si>
  <si>
    <t>Fluxo</t>
  </si>
  <si>
    <t>Dias</t>
  </si>
  <si>
    <t>Pedidos Por dia</t>
  </si>
  <si>
    <t>Gatorade</t>
  </si>
  <si>
    <t>Markup</t>
  </si>
  <si>
    <t>Pagamento Alba</t>
  </si>
  <si>
    <t>Mês_23</t>
  </si>
  <si>
    <t>Mês_24</t>
  </si>
  <si>
    <t>Mês_25</t>
  </si>
  <si>
    <t>Mês_26</t>
  </si>
  <si>
    <t>Mês_27</t>
  </si>
  <si>
    <t>Mês_28</t>
  </si>
  <si>
    <t>Mês_29</t>
  </si>
  <si>
    <t>Mês_30</t>
  </si>
  <si>
    <t>Mês_31</t>
  </si>
  <si>
    <t>Mês_32</t>
  </si>
  <si>
    <t>Mês_33</t>
  </si>
  <si>
    <t>Mês_34</t>
  </si>
  <si>
    <t>Mês_35</t>
  </si>
  <si>
    <t>Mês_36</t>
  </si>
  <si>
    <t>Ifood sem Entregador</t>
  </si>
  <si>
    <t>Ifood com Entregador</t>
  </si>
  <si>
    <t>Segunda</t>
  </si>
  <si>
    <t>Terça</t>
  </si>
  <si>
    <t>Quarta</t>
  </si>
  <si>
    <t>Quinta</t>
  </si>
  <si>
    <t>Sexta</t>
  </si>
  <si>
    <t>Sábado</t>
  </si>
  <si>
    <t>Domingo</t>
  </si>
  <si>
    <t>Horário Funcionamento</t>
  </si>
  <si>
    <t>Custo Motoboy</t>
  </si>
  <si>
    <t>Entregador</t>
  </si>
  <si>
    <t>Dezembro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</si>
  <si>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</si>
  <si>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</si>
  <si>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</si>
  <si>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</si>
  <si>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</si>
  <si>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</si>
  <si>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</si>
  <si>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</si>
  <si>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</si>
  <si>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</si>
  <si>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</si>
  <si>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Quitação Crédito Pessoal</t>
  </si>
  <si>
    <t>Quitação Cartão de Crédito</t>
  </si>
  <si>
    <t>Retirada Sócio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</si>
</sst>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0" fontId="0" fillId="0" borderId="0" xfId="0" applyFill="1"/>
    <xf numFmtId="43" fontId="0" fillId="0" borderId="0" xfId="1" applyFont="1" applyFill="1"/>
    <xf numFmtId="43" fontId="0" fillId="0" borderId="0" xfId="0" applyNumberFormat="1" applyFill="1"/>
    <xf numFmtId="0" fontId="2" fillId="0" borderId="2" xfId="0" applyFont="1" applyBorder="1"/>
    <xf numFmtId="0" fontId="2" fillId="0" borderId="4" xfId="0" applyFont="1" applyBorder="1"/>
    <xf numFmtId="43" fontId="0" fillId="0" borderId="0" xfId="0" applyNumberFormat="1" applyBorder="1"/>
    <xf numFmtId="43" fontId="0" fillId="0" borderId="5" xfId="0" applyNumberFormat="1" applyBorder="1"/>
    <xf numFmtId="43" fontId="0" fillId="0" borderId="0" xfId="1" applyFont="1" applyBorder="1"/>
    <xf numFmtId="43" fontId="0" fillId="0" borderId="5" xfId="1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6" xfId="0" applyFont="1" applyBorder="1"/>
    <xf numFmtId="43" fontId="0" fillId="0" borderId="7" xfId="0" applyNumberFormat="1" applyBorder="1"/>
    <xf numFmtId="43" fontId="0" fillId="0" borderId="8" xfId="0" applyNumberFormat="1" applyBorder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2" fillId="2" borderId="4" xfId="0" applyFont="1" applyFill="1" applyBorder="1"/>
    <xf numFmtId="43" fontId="0" fillId="2" borderId="0" xfId="1" applyFont="1" applyFill="1" applyBorder="1"/>
    <xf numFmtId="43" fontId="0" fillId="2" borderId="5" xfId="1" applyFont="1" applyFill="1" applyBorder="1"/>
    <xf numFmtId="0" fontId="2" fillId="0" borderId="4" xfId="0" quotePrefix="1" applyFont="1" applyBorder="1"/>
    <xf numFmtId="43" fontId="0" fillId="0" borderId="2" xfId="0" applyNumberFormat="1" applyBorder="1"/>
    <xf numFmtId="43" fontId="0" fillId="0" borderId="3" xfId="0" applyNumberFormat="1" applyBorder="1"/>
    <xf numFmtId="0" fontId="2" fillId="0" borderId="0" xfId="0" applyFont="1" applyBorder="1"/>
    <xf numFmtId="0" fontId="2" fillId="0" borderId="0" xfId="0" applyFont="1" applyFill="1"/>
    <xf numFmtId="0" fontId="0" fillId="0" borderId="0" xfId="0" applyFont="1" applyFill="1"/>
    <xf numFmtId="43" fontId="0" fillId="0" borderId="7" xfId="1" applyFont="1" applyBorder="1"/>
    <xf numFmtId="43" fontId="0" fillId="0" borderId="8" xfId="1" applyFont="1" applyBorder="1"/>
    <xf numFmtId="0" fontId="0" fillId="0" borderId="0" xfId="0"/>
    <xf numFmtId="10" fontId="0" fillId="0" borderId="0" xfId="0" applyNumberFormat="1"/>
    <xf numFmtId="0" fontId="0" fillId="0" borderId="0" xfId="0" applyFill="1"/>
    <xf numFmtId="43" fontId="0" fillId="0" borderId="0" xfId="2" applyFont="1" applyFill="1"/>
    <xf numFmtId="43" fontId="0" fillId="0" borderId="0" xfId="0" applyNumberFormat="1" applyFill="1"/>
    <xf numFmtId="0" fontId="2" fillId="0" borderId="4" xfId="0" applyFont="1" applyBorder="1"/>
    <xf numFmtId="0" fontId="0" fillId="0" borderId="0" xfId="0" applyBorder="1"/>
    <xf numFmtId="0" fontId="0" fillId="0" borderId="5" xfId="0" applyBorder="1"/>
    <xf numFmtId="4" fontId="0" fillId="0" borderId="0" xfId="0" applyNumberFormat="1"/>
  </cellXfs>
  <cellStyles count="3">
    <cellStyle name="Normal" xfId="0" builtinId="0"/>
    <cellStyle name="Vírgula" xfId="1" builtinId="3"/>
    <cellStyle name="Vírgula 2" xfId="2" xr:uid="{374DB646-9C7F-4BF6-9783-2E374510D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900F-E640-4222-A551-43C56F1BEAA7}">
  <dimension ref="B1:AL39"/>
  <sheetViews>
    <sheetView showGridLines="0" tabSelected="1" zoomScale="80" zoomScaleNormal="80" workbookViewId="0">
      <selection activeCell="B24" sqref="B24"/>
    </sheetView>
  </sheetViews>
  <sheetFormatPr defaultRowHeight="15" x14ac:dyDescent="0.25"/>
  <cols>
    <col min="2" max="2" width="25.28515625" bestFit="1" customWidth="1"/>
    <col min="3" max="24" width="11.28515625" bestFit="1" customWidth="1"/>
    <col min="25" max="38" width="12.28515625" customWidth="1"/>
  </cols>
  <sheetData>
    <row r="1" spans="2:38" x14ac:dyDescent="0.25">
      <c r="B1" s="14"/>
      <c r="C1" s="7" t="s">
        <v>133</v>
      </c>
      <c r="D1" s="7" t="s">
        <v>134</v>
      </c>
      <c r="E1" s="7" t="s">
        <v>135</v>
      </c>
      <c r="F1" s="7" t="s">
        <v>136</v>
      </c>
      <c r="G1" s="7" t="s">
        <v>137</v>
      </c>
      <c r="H1" s="7" t="s">
        <v>138</v>
      </c>
      <c r="I1" s="7" t="s">
        <v>139</v>
      </c>
      <c r="J1" s="7" t="s">
        <v>140</v>
      </c>
      <c r="K1" s="7" t="s">
        <v>141</v>
      </c>
      <c r="L1" s="7" t="s">
        <v>142</v>
      </c>
      <c r="M1" s="7" t="s">
        <v>143</v>
      </c>
      <c r="N1" s="7" t="s">
        <v>144</v>
      </c>
      <c r="O1" s="7" t="s">
        <v>133</v>
      </c>
      <c r="P1" s="7" t="s">
        <v>134</v>
      </c>
      <c r="Q1" s="7" t="s">
        <v>135</v>
      </c>
      <c r="R1" s="7" t="s">
        <v>136</v>
      </c>
      <c r="S1" s="7" t="s">
        <v>137</v>
      </c>
      <c r="T1" s="7" t="s">
        <v>138</v>
      </c>
      <c r="U1" s="7" t="s">
        <v>139</v>
      </c>
      <c r="V1" s="7" t="s">
        <v>140</v>
      </c>
      <c r="W1" s="7" t="s">
        <v>141</v>
      </c>
      <c r="X1" s="7" t="s">
        <v>142</v>
      </c>
      <c r="Y1" s="28" t="s">
        <v>107</v>
      </c>
      <c r="Z1" s="28" t="s">
        <v>108</v>
      </c>
      <c r="AA1" s="28" t="s">
        <v>109</v>
      </c>
      <c r="AB1" s="28" t="s">
        <v>110</v>
      </c>
      <c r="AC1" s="28" t="s">
        <v>111</v>
      </c>
      <c r="AD1" s="28" t="s">
        <v>112</v>
      </c>
      <c r="AE1" s="28" t="s">
        <v>113</v>
      </c>
      <c r="AF1" s="28" t="s">
        <v>114</v>
      </c>
      <c r="AG1" s="28" t="s">
        <v>115</v>
      </c>
      <c r="AH1" s="28" t="s">
        <v>116</v>
      </c>
      <c r="AI1" s="28" t="s">
        <v>117</v>
      </c>
      <c r="AJ1" s="28" t="s">
        <v>118</v>
      </c>
      <c r="AK1" s="28" t="s">
        <v>119</v>
      </c>
      <c r="AL1" s="28" t="s">
        <v>120</v>
      </c>
    </row>
    <row r="2" spans="2:38" ht="15.75" thickBot="1" x14ac:dyDescent="0.3">
      <c r="B2" s="3"/>
    </row>
    <row r="3" spans="2:38" x14ac:dyDescent="0.25">
      <c r="B3" s="19" t="s">
        <v>102</v>
      </c>
      <c r="C3" s="20">
        <v>11</v>
      </c>
      <c r="D3" s="20">
        <v>30</v>
      </c>
      <c r="E3" s="20">
        <v>30</v>
      </c>
      <c r="F3" s="20">
        <v>30</v>
      </c>
      <c r="G3" s="20">
        <v>30</v>
      </c>
      <c r="H3" s="20">
        <v>30</v>
      </c>
      <c r="I3" s="20">
        <v>30</v>
      </c>
      <c r="J3" s="20">
        <v>30</v>
      </c>
      <c r="K3" s="20">
        <v>30</v>
      </c>
      <c r="L3" s="20">
        <v>30</v>
      </c>
      <c r="M3" s="20">
        <v>30</v>
      </c>
      <c r="N3" s="20">
        <v>30</v>
      </c>
      <c r="O3" s="20">
        <v>30</v>
      </c>
      <c r="P3" s="20">
        <v>30</v>
      </c>
      <c r="Q3" s="20">
        <v>30</v>
      </c>
      <c r="R3" s="20">
        <v>30</v>
      </c>
      <c r="S3" s="20">
        <v>30</v>
      </c>
      <c r="T3" s="20">
        <v>30</v>
      </c>
      <c r="U3" s="20">
        <v>30</v>
      </c>
      <c r="V3" s="20">
        <v>30</v>
      </c>
      <c r="W3" s="20">
        <v>30</v>
      </c>
      <c r="X3" s="20">
        <v>30</v>
      </c>
      <c r="Y3" s="20">
        <v>30</v>
      </c>
      <c r="Z3" s="20">
        <v>30</v>
      </c>
      <c r="AA3" s="20">
        <v>30</v>
      </c>
      <c r="AB3" s="20">
        <v>30</v>
      </c>
      <c r="AC3" s="20">
        <v>30</v>
      </c>
      <c r="AD3" s="20">
        <v>30</v>
      </c>
      <c r="AE3" s="20">
        <v>30</v>
      </c>
      <c r="AF3" s="20">
        <v>30</v>
      </c>
      <c r="AG3" s="20">
        <v>30</v>
      </c>
      <c r="AH3" s="20">
        <v>30</v>
      </c>
      <c r="AI3" s="20">
        <v>30</v>
      </c>
      <c r="AJ3" s="20">
        <v>30</v>
      </c>
      <c r="AK3" s="20">
        <v>30</v>
      </c>
      <c r="AL3" s="21">
        <v>30</v>
      </c>
    </row>
    <row r="4" spans="2:38" x14ac:dyDescent="0.25">
      <c r="B4" s="8" t="s">
        <v>103</v>
      </c>
      <c r="C4" s="14">
        <v>7</v>
      </c>
      <c r="D4" s="14">
        <f>C4+2</f>
        <v>9</v>
      </c>
      <c r="E4" s="14">
        <f t="shared" ref="E4:G4" si="0">D4+2</f>
        <v>11</v>
      </c>
      <c r="F4" s="14">
        <f t="shared" si="0"/>
        <v>13</v>
      </c>
      <c r="G4" s="14">
        <f t="shared" si="0"/>
        <v>15</v>
      </c>
      <c r="H4" s="14">
        <f t="shared" ref="H4:P4" si="1">G4+1</f>
        <v>16</v>
      </c>
      <c r="I4" s="14">
        <f t="shared" si="1"/>
        <v>17</v>
      </c>
      <c r="J4" s="14">
        <f t="shared" si="1"/>
        <v>18</v>
      </c>
      <c r="K4" s="14">
        <f t="shared" si="1"/>
        <v>19</v>
      </c>
      <c r="L4" s="14">
        <f t="shared" si="1"/>
        <v>20</v>
      </c>
      <c r="M4" s="14">
        <f t="shared" si="1"/>
        <v>21</v>
      </c>
      <c r="N4" s="14">
        <f t="shared" si="1"/>
        <v>22</v>
      </c>
      <c r="O4" s="14">
        <f t="shared" si="1"/>
        <v>23</v>
      </c>
      <c r="P4" s="14">
        <f t="shared" si="1"/>
        <v>24</v>
      </c>
      <c r="Q4" s="14">
        <v>24</v>
      </c>
      <c r="R4" s="14">
        <v>24</v>
      </c>
      <c r="S4" s="14">
        <v>24</v>
      </c>
      <c r="T4" s="14">
        <v>25</v>
      </c>
      <c r="U4" s="14">
        <v>25</v>
      </c>
      <c r="V4" s="14">
        <v>25</v>
      </c>
      <c r="W4" s="14">
        <v>25</v>
      </c>
      <c r="X4" s="14">
        <v>25</v>
      </c>
      <c r="Y4" s="14">
        <v>25</v>
      </c>
      <c r="Z4" s="14">
        <v>25</v>
      </c>
      <c r="AA4" s="39">
        <v>25</v>
      </c>
      <c r="AB4" s="39">
        <v>25</v>
      </c>
      <c r="AC4" s="39">
        <v>25</v>
      </c>
      <c r="AD4" s="39">
        <v>25</v>
      </c>
      <c r="AE4" s="39">
        <v>25</v>
      </c>
      <c r="AF4" s="39">
        <v>25</v>
      </c>
      <c r="AG4" s="39">
        <v>25</v>
      </c>
      <c r="AH4" s="39">
        <v>25</v>
      </c>
      <c r="AI4" s="39">
        <v>25</v>
      </c>
      <c r="AJ4" s="14">
        <v>25</v>
      </c>
      <c r="AK4" s="14">
        <v>25</v>
      </c>
      <c r="AL4" s="15">
        <v>25</v>
      </c>
    </row>
    <row r="5" spans="2:38" x14ac:dyDescent="0.25">
      <c r="B5" s="22" t="s">
        <v>97</v>
      </c>
      <c r="C5" s="23">
        <f>C3*C4</f>
        <v>77</v>
      </c>
      <c r="D5" s="23">
        <f t="shared" ref="D5:AL5" si="2">D3*D4</f>
        <v>270</v>
      </c>
      <c r="E5" s="23">
        <f t="shared" si="2"/>
        <v>330</v>
      </c>
      <c r="F5" s="23">
        <f t="shared" si="2"/>
        <v>390</v>
      </c>
      <c r="G5" s="23">
        <f t="shared" si="2"/>
        <v>450</v>
      </c>
      <c r="H5" s="23">
        <f t="shared" si="2"/>
        <v>480</v>
      </c>
      <c r="I5" s="23">
        <f t="shared" si="2"/>
        <v>510</v>
      </c>
      <c r="J5" s="23">
        <f t="shared" si="2"/>
        <v>540</v>
      </c>
      <c r="K5" s="23">
        <f t="shared" si="2"/>
        <v>570</v>
      </c>
      <c r="L5" s="23">
        <f t="shared" si="2"/>
        <v>600</v>
      </c>
      <c r="M5" s="23">
        <f t="shared" si="2"/>
        <v>630</v>
      </c>
      <c r="N5" s="23">
        <f t="shared" si="2"/>
        <v>660</v>
      </c>
      <c r="O5" s="23">
        <f t="shared" si="2"/>
        <v>690</v>
      </c>
      <c r="P5" s="23">
        <f t="shared" si="2"/>
        <v>720</v>
      </c>
      <c r="Q5" s="23">
        <f t="shared" si="2"/>
        <v>720</v>
      </c>
      <c r="R5" s="23">
        <f t="shared" si="2"/>
        <v>720</v>
      </c>
      <c r="S5" s="23">
        <f t="shared" si="2"/>
        <v>720</v>
      </c>
      <c r="T5" s="23">
        <f t="shared" si="2"/>
        <v>750</v>
      </c>
      <c r="U5" s="23">
        <f t="shared" si="2"/>
        <v>750</v>
      </c>
      <c r="V5" s="23">
        <f t="shared" si="2"/>
        <v>750</v>
      </c>
      <c r="W5" s="23">
        <f t="shared" si="2"/>
        <v>750</v>
      </c>
      <c r="X5" s="23">
        <f t="shared" si="2"/>
        <v>750</v>
      </c>
      <c r="Y5" s="23">
        <f t="shared" si="2"/>
        <v>750</v>
      </c>
      <c r="Z5" s="23">
        <f t="shared" si="2"/>
        <v>750</v>
      </c>
      <c r="AA5" s="23">
        <f t="shared" si="2"/>
        <v>750</v>
      </c>
      <c r="AB5" s="23">
        <f t="shared" si="2"/>
        <v>750</v>
      </c>
      <c r="AC5" s="23">
        <f t="shared" si="2"/>
        <v>750</v>
      </c>
      <c r="AD5" s="23">
        <f t="shared" si="2"/>
        <v>750</v>
      </c>
      <c r="AE5" s="23">
        <f t="shared" si="2"/>
        <v>750</v>
      </c>
      <c r="AF5" s="23">
        <f t="shared" si="2"/>
        <v>750</v>
      </c>
      <c r="AG5" s="23">
        <f t="shared" si="2"/>
        <v>750</v>
      </c>
      <c r="AH5" s="23">
        <f t="shared" si="2"/>
        <v>750</v>
      </c>
      <c r="AI5" s="23">
        <f t="shared" si="2"/>
        <v>750</v>
      </c>
      <c r="AJ5" s="23">
        <f t="shared" si="2"/>
        <v>750</v>
      </c>
      <c r="AK5" s="23">
        <f t="shared" si="2"/>
        <v>750</v>
      </c>
      <c r="AL5" s="24">
        <f t="shared" si="2"/>
        <v>750</v>
      </c>
    </row>
    <row r="6" spans="2:38" x14ac:dyDescent="0.25">
      <c r="B6" s="22" t="s">
        <v>98</v>
      </c>
      <c r="C6" s="23">
        <v>52</v>
      </c>
      <c r="D6" s="23">
        <f>C6*1.1</f>
        <v>57.2</v>
      </c>
      <c r="E6" s="23">
        <f>D6*1.1</f>
        <v>62.920000000000009</v>
      </c>
      <c r="F6" s="23">
        <f>E6*1.1</f>
        <v>69.212000000000018</v>
      </c>
      <c r="G6" s="23">
        <f>F6*1.1</f>
        <v>76.133200000000031</v>
      </c>
      <c r="H6" s="23">
        <f>G6*1.1</f>
        <v>83.746520000000046</v>
      </c>
      <c r="I6" s="23">
        <f t="shared" ref="I6:N6" si="3">H6*1.03</f>
        <v>86.258915600000051</v>
      </c>
      <c r="J6" s="23">
        <f t="shared" si="3"/>
        <v>88.846683068000061</v>
      </c>
      <c r="K6" s="23">
        <f t="shared" si="3"/>
        <v>91.512083560040068</v>
      </c>
      <c r="L6" s="23">
        <f t="shared" si="3"/>
        <v>94.257446066841268</v>
      </c>
      <c r="M6" s="23">
        <f t="shared" si="3"/>
        <v>97.085169448846514</v>
      </c>
      <c r="N6" s="23">
        <f t="shared" si="3"/>
        <v>99.997724532311906</v>
      </c>
      <c r="O6" s="23">
        <f>N6*1.02</f>
        <v>101.99767902295815</v>
      </c>
      <c r="P6" s="23">
        <f t="shared" ref="P6" si="4">O6*1.02</f>
        <v>104.03763260341732</v>
      </c>
      <c r="Q6" s="23">
        <f>P6*1.01</f>
        <v>105.0780089294515</v>
      </c>
      <c r="R6" s="23">
        <f t="shared" ref="R6:AL6" si="5">Q6*1.01</f>
        <v>106.12878901874602</v>
      </c>
      <c r="S6" s="23">
        <f t="shared" si="5"/>
        <v>107.19007690893348</v>
      </c>
      <c r="T6" s="23">
        <f t="shared" si="5"/>
        <v>108.26197767802282</v>
      </c>
      <c r="U6" s="23">
        <f t="shared" si="5"/>
        <v>109.34459745480305</v>
      </c>
      <c r="V6" s="23">
        <f t="shared" si="5"/>
        <v>110.43804342935108</v>
      </c>
      <c r="W6" s="23">
        <f t="shared" si="5"/>
        <v>111.5424238636446</v>
      </c>
      <c r="X6" s="23">
        <f t="shared" si="5"/>
        <v>112.65784810228105</v>
      </c>
      <c r="Y6" s="23">
        <f t="shared" si="5"/>
        <v>113.78442658330387</v>
      </c>
      <c r="Z6" s="23">
        <f t="shared" si="5"/>
        <v>114.92227084913691</v>
      </c>
      <c r="AA6" s="23">
        <f t="shared" si="5"/>
        <v>116.07149355762827</v>
      </c>
      <c r="AB6" s="23">
        <f t="shared" si="5"/>
        <v>117.23220849320455</v>
      </c>
      <c r="AC6" s="23">
        <f t="shared" si="5"/>
        <v>118.4045305781366</v>
      </c>
      <c r="AD6" s="23">
        <f t="shared" si="5"/>
        <v>119.58857588391797</v>
      </c>
      <c r="AE6" s="23">
        <f t="shared" si="5"/>
        <v>120.78446164275715</v>
      </c>
      <c r="AF6" s="23">
        <f t="shared" si="5"/>
        <v>121.99230625918473</v>
      </c>
      <c r="AG6" s="23">
        <f t="shared" si="5"/>
        <v>123.21222932177658</v>
      </c>
      <c r="AH6" s="23">
        <f t="shared" si="5"/>
        <v>124.44435161499435</v>
      </c>
      <c r="AI6" s="23">
        <f t="shared" si="5"/>
        <v>125.68879513114429</v>
      </c>
      <c r="AJ6" s="23">
        <f t="shared" si="5"/>
        <v>126.94568308245573</v>
      </c>
      <c r="AK6" s="23">
        <f t="shared" si="5"/>
        <v>128.2151399132803</v>
      </c>
      <c r="AL6" s="24">
        <f t="shared" si="5"/>
        <v>129.4972913124131</v>
      </c>
    </row>
    <row r="7" spans="2:38" x14ac:dyDescent="0.25">
      <c r="B7" s="8"/>
      <c r="C7" s="14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2"/>
    </row>
    <row r="8" spans="2:38" x14ac:dyDescent="0.25">
      <c r="B8" s="25" t="s">
        <v>95</v>
      </c>
      <c r="C8" s="11">
        <f>C5*C6</f>
        <v>4004</v>
      </c>
      <c r="D8" s="11">
        <f t="shared" ref="D8:N8" si="6">D5*D6</f>
        <v>15444</v>
      </c>
      <c r="E8" s="11">
        <f t="shared" si="6"/>
        <v>20763.600000000002</v>
      </c>
      <c r="F8" s="11">
        <f t="shared" si="6"/>
        <v>26992.680000000008</v>
      </c>
      <c r="G8" s="11">
        <f t="shared" si="6"/>
        <v>34259.940000000017</v>
      </c>
      <c r="H8" s="11">
        <f t="shared" si="6"/>
        <v>40198.329600000019</v>
      </c>
      <c r="I8" s="11">
        <f t="shared" si="6"/>
        <v>43992.046956000027</v>
      </c>
      <c r="J8" s="11">
        <f t="shared" si="6"/>
        <v>47977.208856720034</v>
      </c>
      <c r="K8" s="11">
        <f t="shared" si="6"/>
        <v>52161.887629222838</v>
      </c>
      <c r="L8" s="11">
        <f t="shared" si="6"/>
        <v>56554.467640104762</v>
      </c>
      <c r="M8" s="11">
        <f t="shared" si="6"/>
        <v>61163.656752773306</v>
      </c>
      <c r="N8" s="11">
        <f t="shared" si="6"/>
        <v>65998.498191325853</v>
      </c>
      <c r="O8" s="11">
        <f t="shared" ref="O8:AL8" si="7">O5*O6</f>
        <v>70378.398525841127</v>
      </c>
      <c r="P8" s="11">
        <f t="shared" si="7"/>
        <v>74907.095474460468</v>
      </c>
      <c r="Q8" s="11">
        <f t="shared" si="7"/>
        <v>75656.166429205085</v>
      </c>
      <c r="R8" s="11">
        <f t="shared" si="7"/>
        <v>76412.728093497135</v>
      </c>
      <c r="S8" s="11">
        <f t="shared" si="7"/>
        <v>77176.855374432111</v>
      </c>
      <c r="T8" s="11">
        <f t="shared" si="7"/>
        <v>81196.48325851711</v>
      </c>
      <c r="U8" s="11">
        <f t="shared" si="7"/>
        <v>82008.448091102284</v>
      </c>
      <c r="V8" s="11">
        <f t="shared" si="7"/>
        <v>82828.532572013311</v>
      </c>
      <c r="W8" s="11">
        <f t="shared" si="7"/>
        <v>83656.817897733446</v>
      </c>
      <c r="X8" s="11">
        <f t="shared" si="7"/>
        <v>84493.386076710784</v>
      </c>
      <c r="Y8" s="11">
        <f t="shared" si="7"/>
        <v>85338.319937477907</v>
      </c>
      <c r="Z8" s="11">
        <f t="shared" si="7"/>
        <v>86191.70313685268</v>
      </c>
      <c r="AA8" s="11">
        <f t="shared" si="7"/>
        <v>87053.620168221198</v>
      </c>
      <c r="AB8" s="11">
        <f t="shared" si="7"/>
        <v>87924.156369903416</v>
      </c>
      <c r="AC8" s="11">
        <f t="shared" si="7"/>
        <v>88803.397933602449</v>
      </c>
      <c r="AD8" s="11">
        <f t="shared" si="7"/>
        <v>89691.431912938482</v>
      </c>
      <c r="AE8" s="11">
        <f t="shared" si="7"/>
        <v>90588.346232067866</v>
      </c>
      <c r="AF8" s="11">
        <f t="shared" si="7"/>
        <v>91494.229694388545</v>
      </c>
      <c r="AG8" s="11">
        <f t="shared" si="7"/>
        <v>92409.171991332434</v>
      </c>
      <c r="AH8" s="11">
        <f t="shared" si="7"/>
        <v>93333.26371124576</v>
      </c>
      <c r="AI8" s="11">
        <f t="shared" si="7"/>
        <v>94266.596348358216</v>
      </c>
      <c r="AJ8" s="11">
        <f t="shared" si="7"/>
        <v>95209.262311841798</v>
      </c>
      <c r="AK8" s="11">
        <f t="shared" si="7"/>
        <v>96161.354934960225</v>
      </c>
      <c r="AL8" s="12">
        <f t="shared" si="7"/>
        <v>97122.968484309822</v>
      </c>
    </row>
    <row r="9" spans="2:38" x14ac:dyDescent="0.25">
      <c r="B9" s="8" t="s">
        <v>11</v>
      </c>
      <c r="C9" s="9">
        <f t="shared" ref="C9:AL9" si="8">C$8*$C$33</f>
        <v>620.62</v>
      </c>
      <c r="D9" s="9">
        <f t="shared" si="8"/>
        <v>2393.8200000000002</v>
      </c>
      <c r="E9" s="9">
        <f t="shared" si="8"/>
        <v>3218.3580000000002</v>
      </c>
      <c r="F9" s="9">
        <f t="shared" si="8"/>
        <v>4183.8654000000015</v>
      </c>
      <c r="G9" s="9">
        <f t="shared" si="8"/>
        <v>5310.2907000000023</v>
      </c>
      <c r="H9" s="9">
        <f t="shared" si="8"/>
        <v>6230.7410880000025</v>
      </c>
      <c r="I9" s="9">
        <f t="shared" si="8"/>
        <v>6818.7672781800038</v>
      </c>
      <c r="J9" s="9">
        <f t="shared" si="8"/>
        <v>7436.4673727916052</v>
      </c>
      <c r="K9" s="9">
        <f t="shared" si="8"/>
        <v>8085.0925825295399</v>
      </c>
      <c r="L9" s="9">
        <f t="shared" si="8"/>
        <v>8765.9424842162389</v>
      </c>
      <c r="M9" s="9">
        <f t="shared" si="8"/>
        <v>9480.3667966798621</v>
      </c>
      <c r="N9" s="9">
        <f t="shared" si="8"/>
        <v>10229.767219655507</v>
      </c>
      <c r="O9" s="9">
        <f t="shared" si="8"/>
        <v>10908.651771505374</v>
      </c>
      <c r="P9" s="9">
        <f t="shared" si="8"/>
        <v>11610.599798541372</v>
      </c>
      <c r="Q9" s="9">
        <f t="shared" si="8"/>
        <v>11726.705796526789</v>
      </c>
      <c r="R9" s="9">
        <f t="shared" si="8"/>
        <v>11843.972854492056</v>
      </c>
      <c r="S9" s="9">
        <f t="shared" si="8"/>
        <v>11962.412583036978</v>
      </c>
      <c r="T9" s="9">
        <f t="shared" si="8"/>
        <v>12585.454905070152</v>
      </c>
      <c r="U9" s="9">
        <f t="shared" si="8"/>
        <v>12711.309454120854</v>
      </c>
      <c r="V9" s="9">
        <f t="shared" si="8"/>
        <v>12838.422548662063</v>
      </c>
      <c r="W9" s="9">
        <f t="shared" si="8"/>
        <v>12966.806774148685</v>
      </c>
      <c r="X9" s="9">
        <f t="shared" si="8"/>
        <v>13096.474841890171</v>
      </c>
      <c r="Y9" s="9">
        <f t="shared" si="8"/>
        <v>13227.439590309075</v>
      </c>
      <c r="Z9" s="9">
        <f t="shared" si="8"/>
        <v>13359.713986212166</v>
      </c>
      <c r="AA9" s="9">
        <f t="shared" si="8"/>
        <v>13493.311126074286</v>
      </c>
      <c r="AB9" s="9">
        <f t="shared" si="8"/>
        <v>13628.24423733503</v>
      </c>
      <c r="AC9" s="9">
        <f t="shared" si="8"/>
        <v>13764.52667970838</v>
      </c>
      <c r="AD9" s="9">
        <f t="shared" si="8"/>
        <v>13902.171946505465</v>
      </c>
      <c r="AE9" s="9">
        <f t="shared" si="8"/>
        <v>14041.193665970519</v>
      </c>
      <c r="AF9" s="9">
        <f t="shared" si="8"/>
        <v>14181.605602630225</v>
      </c>
      <c r="AG9" s="9">
        <f t="shared" si="8"/>
        <v>14323.421658656527</v>
      </c>
      <c r="AH9" s="9">
        <f t="shared" si="8"/>
        <v>14466.655875243092</v>
      </c>
      <c r="AI9" s="9">
        <f t="shared" si="8"/>
        <v>14611.322433995523</v>
      </c>
      <c r="AJ9" s="9">
        <f t="shared" si="8"/>
        <v>14757.435658335478</v>
      </c>
      <c r="AK9" s="9">
        <f t="shared" si="8"/>
        <v>14905.010014918835</v>
      </c>
      <c r="AL9" s="12">
        <f t="shared" si="8"/>
        <v>15054.060115068023</v>
      </c>
    </row>
    <row r="10" spans="2:38" x14ac:dyDescent="0.25">
      <c r="B10" s="8" t="s">
        <v>99</v>
      </c>
      <c r="C10" s="9">
        <v>56</v>
      </c>
      <c r="D10" s="9">
        <v>56</v>
      </c>
      <c r="E10" s="9">
        <v>56</v>
      </c>
      <c r="F10" s="9">
        <v>56</v>
      </c>
      <c r="G10" s="9">
        <v>56</v>
      </c>
      <c r="H10" s="9">
        <v>56</v>
      </c>
      <c r="I10" s="9">
        <v>56</v>
      </c>
      <c r="J10" s="9">
        <v>56</v>
      </c>
      <c r="K10" s="9">
        <v>56</v>
      </c>
      <c r="L10" s="9">
        <v>56</v>
      </c>
      <c r="M10" s="9">
        <v>56</v>
      </c>
      <c r="N10" s="9">
        <v>56</v>
      </c>
      <c r="O10" s="11">
        <f t="shared" ref="O10:AL10" si="9">O8*15.5%</f>
        <v>10908.651771505374</v>
      </c>
      <c r="P10" s="11">
        <f t="shared" si="9"/>
        <v>11610.599798541372</v>
      </c>
      <c r="Q10" s="11">
        <f t="shared" si="9"/>
        <v>11726.705796526789</v>
      </c>
      <c r="R10" s="11">
        <f t="shared" si="9"/>
        <v>11843.972854492056</v>
      </c>
      <c r="S10" s="11">
        <f t="shared" si="9"/>
        <v>11962.412583036978</v>
      </c>
      <c r="T10" s="11">
        <f t="shared" si="9"/>
        <v>12585.454905070152</v>
      </c>
      <c r="U10" s="11">
        <f t="shared" si="9"/>
        <v>12711.309454120854</v>
      </c>
      <c r="V10" s="11">
        <f t="shared" si="9"/>
        <v>12838.422548662063</v>
      </c>
      <c r="W10" s="11">
        <f t="shared" si="9"/>
        <v>12966.806774148685</v>
      </c>
      <c r="X10" s="11">
        <f t="shared" si="9"/>
        <v>13096.474841890171</v>
      </c>
      <c r="Y10" s="11">
        <f t="shared" si="9"/>
        <v>13227.439590309075</v>
      </c>
      <c r="Z10" s="11">
        <f t="shared" si="9"/>
        <v>13359.713986212166</v>
      </c>
      <c r="AA10" s="11">
        <f t="shared" si="9"/>
        <v>13493.311126074286</v>
      </c>
      <c r="AB10" s="11">
        <f t="shared" si="9"/>
        <v>13628.24423733503</v>
      </c>
      <c r="AC10" s="11">
        <f t="shared" si="9"/>
        <v>13764.52667970838</v>
      </c>
      <c r="AD10" s="11">
        <f t="shared" si="9"/>
        <v>13902.171946505465</v>
      </c>
      <c r="AE10" s="11">
        <f t="shared" si="9"/>
        <v>14041.193665970519</v>
      </c>
      <c r="AF10" s="11">
        <f t="shared" si="9"/>
        <v>14181.605602630225</v>
      </c>
      <c r="AG10" s="11">
        <f t="shared" si="9"/>
        <v>14323.421658656527</v>
      </c>
      <c r="AH10" s="11">
        <f t="shared" si="9"/>
        <v>14466.655875243092</v>
      </c>
      <c r="AI10" s="11">
        <f t="shared" si="9"/>
        <v>14611.322433995523</v>
      </c>
      <c r="AJ10" s="11">
        <f t="shared" si="9"/>
        <v>14757.435658335478</v>
      </c>
      <c r="AK10" s="11">
        <f t="shared" si="9"/>
        <v>14905.010014918835</v>
      </c>
      <c r="AL10" s="12">
        <f t="shared" si="9"/>
        <v>15054.060115068023</v>
      </c>
    </row>
    <row r="11" spans="2:38" x14ac:dyDescent="0.25"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2"/>
    </row>
    <row r="12" spans="2:38" ht="15.75" thickBot="1" x14ac:dyDescent="0.3">
      <c r="B12" s="16" t="s">
        <v>100</v>
      </c>
      <c r="C12" s="17">
        <f t="shared" ref="C12:N12" si="10">C8-SUM(C9:C10)</f>
        <v>3327.38</v>
      </c>
      <c r="D12" s="17">
        <f t="shared" si="10"/>
        <v>12994.18</v>
      </c>
      <c r="E12" s="17">
        <f t="shared" si="10"/>
        <v>17489.242000000002</v>
      </c>
      <c r="F12" s="17">
        <f t="shared" si="10"/>
        <v>22752.814600000005</v>
      </c>
      <c r="G12" s="17">
        <f t="shared" si="10"/>
        <v>28893.649300000016</v>
      </c>
      <c r="H12" s="17">
        <f t="shared" si="10"/>
        <v>33911.588512000017</v>
      </c>
      <c r="I12" s="17">
        <f t="shared" si="10"/>
        <v>37117.279677820021</v>
      </c>
      <c r="J12" s="17">
        <f t="shared" si="10"/>
        <v>40484.741483928432</v>
      </c>
      <c r="K12" s="17">
        <f t="shared" si="10"/>
        <v>44020.795046693296</v>
      </c>
      <c r="L12" s="17">
        <f t="shared" si="10"/>
        <v>47732.525155888521</v>
      </c>
      <c r="M12" s="17">
        <f t="shared" si="10"/>
        <v>51627.289956093446</v>
      </c>
      <c r="N12" s="31">
        <f t="shared" si="10"/>
        <v>55712.730971670346</v>
      </c>
      <c r="O12" s="31">
        <f t="shared" ref="O12:AL12" si="11">O8-SUM(O9:O10)</f>
        <v>48561.094982830378</v>
      </c>
      <c r="P12" s="31">
        <f t="shared" si="11"/>
        <v>51685.895877377727</v>
      </c>
      <c r="Q12" s="31">
        <f t="shared" si="11"/>
        <v>52202.754836151507</v>
      </c>
      <c r="R12" s="31">
        <f t="shared" si="11"/>
        <v>52724.782384513019</v>
      </c>
      <c r="S12" s="31">
        <f t="shared" si="11"/>
        <v>53252.030208358156</v>
      </c>
      <c r="T12" s="31">
        <f t="shared" si="11"/>
        <v>56025.573448376803</v>
      </c>
      <c r="U12" s="31">
        <f t="shared" si="11"/>
        <v>56585.829182860572</v>
      </c>
      <c r="V12" s="31">
        <f t="shared" si="11"/>
        <v>57151.687474689184</v>
      </c>
      <c r="W12" s="31">
        <f t="shared" si="11"/>
        <v>57723.204349436077</v>
      </c>
      <c r="X12" s="31">
        <f t="shared" si="11"/>
        <v>58300.436392930438</v>
      </c>
      <c r="Y12" s="31">
        <f t="shared" si="11"/>
        <v>58883.440756859753</v>
      </c>
      <c r="Z12" s="31">
        <f t="shared" si="11"/>
        <v>59472.275164428349</v>
      </c>
      <c r="AA12" s="31">
        <f t="shared" si="11"/>
        <v>60066.997916072622</v>
      </c>
      <c r="AB12" s="31">
        <f t="shared" si="11"/>
        <v>60667.66789523336</v>
      </c>
      <c r="AC12" s="31">
        <f t="shared" si="11"/>
        <v>61274.344574185685</v>
      </c>
      <c r="AD12" s="31">
        <f t="shared" si="11"/>
        <v>61887.088019927556</v>
      </c>
      <c r="AE12" s="31">
        <f t="shared" si="11"/>
        <v>62505.958900126832</v>
      </c>
      <c r="AF12" s="31">
        <f t="shared" si="11"/>
        <v>63131.018489128095</v>
      </c>
      <c r="AG12" s="31">
        <f t="shared" si="11"/>
        <v>63762.32867401938</v>
      </c>
      <c r="AH12" s="31">
        <f t="shared" si="11"/>
        <v>64399.951960759572</v>
      </c>
      <c r="AI12" s="31">
        <f t="shared" si="11"/>
        <v>65043.95148036717</v>
      </c>
      <c r="AJ12" s="31">
        <f t="shared" si="11"/>
        <v>65694.390995170834</v>
      </c>
      <c r="AK12" s="31">
        <f t="shared" si="11"/>
        <v>66351.334905122552</v>
      </c>
      <c r="AL12" s="32">
        <f t="shared" si="11"/>
        <v>67014.848254173776</v>
      </c>
    </row>
    <row r="13" spans="2:38" ht="15.75" thickBot="1" x14ac:dyDescent="0.3">
      <c r="B13" s="2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2:38" x14ac:dyDescent="0.25">
      <c r="B14" s="19" t="s">
        <v>92</v>
      </c>
      <c r="C14" s="26">
        <v>0</v>
      </c>
      <c r="D14" s="26">
        <v>0</v>
      </c>
      <c r="E14" s="26">
        <f>Equipamentos!$F$3</f>
        <v>248.9</v>
      </c>
      <c r="F14" s="26">
        <f>Equipamentos!$F$3</f>
        <v>248.9</v>
      </c>
      <c r="G14" s="26">
        <f>Equipamentos!$F$3</f>
        <v>248.9</v>
      </c>
      <c r="H14" s="26">
        <f>Equipamentos!$F$3</f>
        <v>248.9</v>
      </c>
      <c r="I14" s="26">
        <f>Equipamentos!$F$3</f>
        <v>248.9</v>
      </c>
      <c r="J14" s="26">
        <f>Equipamentos!$F$3</f>
        <v>248.9</v>
      </c>
      <c r="K14" s="26">
        <f>Equipamentos!$F$3</f>
        <v>248.9</v>
      </c>
      <c r="L14" s="26">
        <f>Equipamentos!$F$3</f>
        <v>248.9</v>
      </c>
      <c r="M14" s="26">
        <f>Equipamentos!$F$3</f>
        <v>248.9</v>
      </c>
      <c r="N14" s="26">
        <f>Equipamentos!$F$3</f>
        <v>248.9</v>
      </c>
      <c r="O14" s="26">
        <f>Equipamentos!$F$3</f>
        <v>248.9</v>
      </c>
      <c r="P14" s="26">
        <f>Equipamentos!$F$3</f>
        <v>248.9</v>
      </c>
      <c r="Q14" s="26">
        <f>Equipamentos!$F$3</f>
        <v>248.9</v>
      </c>
      <c r="R14" s="26">
        <f>Equipamentos!$F$3</f>
        <v>248.9</v>
      </c>
      <c r="S14" s="26">
        <f>Equipamentos!$F$3</f>
        <v>248.9</v>
      </c>
      <c r="T14" s="26">
        <f>Equipamentos!$F$3</f>
        <v>248.9</v>
      </c>
      <c r="U14" s="26">
        <f>Equipamentos!$F$3</f>
        <v>248.9</v>
      </c>
      <c r="V14" s="26">
        <f>Equipamentos!$F$3</f>
        <v>248.9</v>
      </c>
      <c r="W14" s="26">
        <f>Equipamentos!$F$3</f>
        <v>248.9</v>
      </c>
      <c r="X14" s="26">
        <f>Equipamentos!$F$3</f>
        <v>248.9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7">
        <v>0</v>
      </c>
    </row>
    <row r="15" spans="2:38" s="33" customFormat="1" x14ac:dyDescent="0.25">
      <c r="B15" s="38" t="s">
        <v>132</v>
      </c>
      <c r="C15" s="9">
        <v>500</v>
      </c>
      <c r="D15" s="9">
        <v>1000</v>
      </c>
      <c r="E15" s="9">
        <v>1500</v>
      </c>
      <c r="F15" s="9">
        <v>2000</v>
      </c>
      <c r="G15" s="9">
        <f>'Entregador Próprio'!$I$6</f>
        <v>3212</v>
      </c>
      <c r="H15" s="9">
        <f>'Entregador Próprio'!$I$6</f>
        <v>3212</v>
      </c>
      <c r="I15" s="9">
        <f>'Entregador Próprio'!$I$6</f>
        <v>3212</v>
      </c>
      <c r="J15" s="9">
        <f>'Entregador Próprio'!$I$6</f>
        <v>3212</v>
      </c>
      <c r="K15" s="9">
        <f>'Entregador Próprio'!$I$6</f>
        <v>3212</v>
      </c>
      <c r="L15" s="9">
        <f>'Entregador Próprio'!$I$6</f>
        <v>3212</v>
      </c>
      <c r="M15" s="9">
        <f>'Entregador Próprio'!$I$6</f>
        <v>3212</v>
      </c>
      <c r="N15" s="9">
        <f>'Entregador Próprio'!$I$6</f>
        <v>3212</v>
      </c>
      <c r="O15" s="9">
        <f>'Entregador Próprio'!$I$6</f>
        <v>3212</v>
      </c>
      <c r="P15" s="9">
        <f>'Entregador Próprio'!$I$6</f>
        <v>3212</v>
      </c>
      <c r="Q15" s="9">
        <f>'Entregador Próprio'!$I$6</f>
        <v>3212</v>
      </c>
      <c r="R15" s="9">
        <f>'Entregador Próprio'!$I$6</f>
        <v>3212</v>
      </c>
      <c r="S15" s="9">
        <f>'Entregador Próprio'!$I$6*1.05</f>
        <v>3372.6000000000004</v>
      </c>
      <c r="T15" s="9">
        <f>'Entregador Próprio'!$I$6*1.05</f>
        <v>3372.6000000000004</v>
      </c>
      <c r="U15" s="9">
        <f>'Entregador Próprio'!$I$6*1.05</f>
        <v>3372.6000000000004</v>
      </c>
      <c r="V15" s="9">
        <f>'Entregador Próprio'!$I$6*1.05</f>
        <v>3372.6000000000004</v>
      </c>
      <c r="W15" s="9">
        <f>'Entregador Próprio'!$I$6*1.05</f>
        <v>3372.6000000000004</v>
      </c>
      <c r="X15" s="9">
        <f>'Entregador Próprio'!$I$6*1.05</f>
        <v>3372.6000000000004</v>
      </c>
      <c r="Y15" s="9">
        <f>'Entregador Próprio'!$I$6*1.05</f>
        <v>3372.6000000000004</v>
      </c>
      <c r="Z15" s="9">
        <f>'Entregador Próprio'!$I$6*1.05</f>
        <v>3372.6000000000004</v>
      </c>
      <c r="AA15" s="9">
        <f>'Entregador Próprio'!$I$6*1.05</f>
        <v>3372.6000000000004</v>
      </c>
      <c r="AB15" s="9">
        <f>'Entregador Próprio'!$I$6*1.05</f>
        <v>3372.6000000000004</v>
      </c>
      <c r="AC15" s="9">
        <f>'Entregador Próprio'!$I$6*1.05</f>
        <v>3372.6000000000004</v>
      </c>
      <c r="AD15" s="9">
        <f>'Entregador Próprio'!$I$6*1.05</f>
        <v>3372.6000000000004</v>
      </c>
      <c r="AE15" s="9">
        <f>AD15*1.05</f>
        <v>3541.2300000000005</v>
      </c>
      <c r="AF15" s="9">
        <v>4185.09</v>
      </c>
      <c r="AG15" s="9">
        <v>4185.09</v>
      </c>
      <c r="AH15" s="9">
        <v>4185.09</v>
      </c>
      <c r="AI15" s="9">
        <v>4185.09</v>
      </c>
      <c r="AJ15" s="9">
        <v>4185.09</v>
      </c>
      <c r="AK15" s="9">
        <v>4185.09</v>
      </c>
      <c r="AL15" s="10">
        <v>4185.09</v>
      </c>
    </row>
    <row r="16" spans="2:38" x14ac:dyDescent="0.25">
      <c r="B16" s="8" t="s">
        <v>93</v>
      </c>
      <c r="C16" s="9">
        <v>0</v>
      </c>
      <c r="D16" s="9">
        <f>Utilities!$B$4</f>
        <v>130</v>
      </c>
      <c r="E16" s="9">
        <f>Utilities!$B$4</f>
        <v>130</v>
      </c>
      <c r="F16" s="9">
        <f>Utilities!$B$4</f>
        <v>130</v>
      </c>
      <c r="G16" s="9">
        <f>Utilities!$B$4</f>
        <v>130</v>
      </c>
      <c r="H16" s="9">
        <f>Utilities!$B$4</f>
        <v>130</v>
      </c>
      <c r="I16" s="9">
        <f>Utilities!$B$4</f>
        <v>130</v>
      </c>
      <c r="J16" s="9">
        <f>Utilities!$B$4</f>
        <v>130</v>
      </c>
      <c r="K16" s="9">
        <f>Utilities!$B$4</f>
        <v>130</v>
      </c>
      <c r="L16" s="9">
        <f>Utilities!$B$4</f>
        <v>130</v>
      </c>
      <c r="M16" s="9">
        <f>Utilities!$B$4</f>
        <v>130</v>
      </c>
      <c r="N16" s="9">
        <f>Utilities!$B$4</f>
        <v>130</v>
      </c>
      <c r="O16" s="9">
        <f>Utilities!$B$4</f>
        <v>130</v>
      </c>
      <c r="P16" s="9">
        <f>Utilities!$B$4</f>
        <v>130</v>
      </c>
      <c r="Q16" s="9">
        <f>Utilities!$B$4</f>
        <v>130</v>
      </c>
      <c r="R16" s="9">
        <f>Utilities!$B$4</f>
        <v>130</v>
      </c>
      <c r="S16" s="9">
        <f>Utilities!$B$4</f>
        <v>130</v>
      </c>
      <c r="T16" s="9">
        <f>Utilities!$B$4</f>
        <v>130</v>
      </c>
      <c r="U16" s="9">
        <f>Utilities!$B$4</f>
        <v>130</v>
      </c>
      <c r="V16" s="9">
        <f>Utilities!$B$4</f>
        <v>130</v>
      </c>
      <c r="W16" s="9">
        <f>Utilities!$B$4</f>
        <v>130</v>
      </c>
      <c r="X16" s="9">
        <f>Utilities!$B$4</f>
        <v>130</v>
      </c>
      <c r="Y16" s="9">
        <f>Utilities!$B$4</f>
        <v>130</v>
      </c>
      <c r="Z16" s="9">
        <f>Utilities!$B$4</f>
        <v>130</v>
      </c>
      <c r="AA16" s="9">
        <f>Utilities!$B$4</f>
        <v>130</v>
      </c>
      <c r="AB16" s="9">
        <f>Utilities!$B$4</f>
        <v>130</v>
      </c>
      <c r="AC16" s="9">
        <f>Utilities!$B$4</f>
        <v>130</v>
      </c>
      <c r="AD16" s="9">
        <f>Utilities!$B$4</f>
        <v>130</v>
      </c>
      <c r="AE16" s="9">
        <f>Utilities!$B$4</f>
        <v>130</v>
      </c>
      <c r="AF16" s="9">
        <f>Utilities!$B$4</f>
        <v>130</v>
      </c>
      <c r="AG16" s="9">
        <f>Utilities!$B$4</f>
        <v>130</v>
      </c>
      <c r="AH16" s="9">
        <f>Utilities!$B$4</f>
        <v>130</v>
      </c>
      <c r="AI16" s="9">
        <f>Utilities!$B$4</f>
        <v>130</v>
      </c>
      <c r="AJ16" s="9">
        <f>Utilities!$B$4</f>
        <v>130</v>
      </c>
      <c r="AK16" s="9">
        <f>Utilities!$B$4</f>
        <v>130</v>
      </c>
      <c r="AL16" s="10">
        <f>Utilities!$B$4</f>
        <v>130</v>
      </c>
    </row>
    <row r="17" spans="2:38" x14ac:dyDescent="0.25">
      <c r="B17" s="8" t="s">
        <v>94</v>
      </c>
      <c r="C17" s="9">
        <f>Estrutura!D3</f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2">
        <v>0</v>
      </c>
    </row>
    <row r="18" spans="2:38" x14ac:dyDescent="0.25">
      <c r="B18" s="8" t="s">
        <v>91</v>
      </c>
      <c r="C18" s="9">
        <f>Ocupação!$D$5</f>
        <v>0</v>
      </c>
      <c r="D18" s="9">
        <f>Ocupação!$D$5</f>
        <v>0</v>
      </c>
      <c r="E18" s="9">
        <f>Ocupação!$D$5</f>
        <v>0</v>
      </c>
      <c r="F18" s="9">
        <f>Ocupação!$D$5</f>
        <v>0</v>
      </c>
      <c r="G18" s="9">
        <f>Ocupação!$D$5</f>
        <v>0</v>
      </c>
      <c r="H18" s="9">
        <f>Ocupação!$D$5</f>
        <v>0</v>
      </c>
      <c r="I18" s="9">
        <f>Ocupação!$D$5</f>
        <v>0</v>
      </c>
      <c r="J18" s="9">
        <f>Ocupação!$D$5</f>
        <v>0</v>
      </c>
      <c r="K18" s="9">
        <f>Ocupação!$D$5</f>
        <v>0</v>
      </c>
      <c r="L18" s="9">
        <f>Ocupação!$D$5</f>
        <v>0</v>
      </c>
      <c r="M18" s="9">
        <f>Ocupação!$D$5</f>
        <v>0</v>
      </c>
      <c r="N18" s="9">
        <f>Ocupação!$D$5</f>
        <v>0</v>
      </c>
      <c r="O18" s="9">
        <f>Ocupação!$D$5</f>
        <v>0</v>
      </c>
      <c r="P18" s="9">
        <f>Ocupação!$D$5</f>
        <v>0</v>
      </c>
      <c r="Q18" s="9">
        <f>Ocupação!$D$5</f>
        <v>0</v>
      </c>
      <c r="R18" s="9">
        <f>Ocupação!$D$5</f>
        <v>0</v>
      </c>
      <c r="S18" s="9">
        <f>Ocupação!$D$5</f>
        <v>0</v>
      </c>
      <c r="T18" s="9">
        <f>Ocupação!$D$5</f>
        <v>0</v>
      </c>
      <c r="U18" s="9">
        <f>Ocupação!$D$5</f>
        <v>0</v>
      </c>
      <c r="V18" s="9">
        <f>Ocupação!$D$5</f>
        <v>0</v>
      </c>
      <c r="W18" s="9">
        <f>Ocupação!$D$5</f>
        <v>0</v>
      </c>
      <c r="X18" s="9">
        <f>Ocupação!$D$5</f>
        <v>0</v>
      </c>
      <c r="Y18" s="9">
        <f>Ocupação!$D$5</f>
        <v>0</v>
      </c>
      <c r="Z18" s="9">
        <f>Ocupação!$D$5</f>
        <v>0</v>
      </c>
      <c r="AA18" s="9">
        <f>Ocupação!$D$5</f>
        <v>0</v>
      </c>
      <c r="AB18" s="9">
        <f>Ocupação!$D$5</f>
        <v>0</v>
      </c>
      <c r="AC18" s="9">
        <f>Ocupação!$D$5</f>
        <v>0</v>
      </c>
      <c r="AD18" s="9">
        <f>Ocupação!$D$5</f>
        <v>0</v>
      </c>
      <c r="AE18" s="9">
        <f>Ocupação!$D$5</f>
        <v>0</v>
      </c>
      <c r="AF18" s="9">
        <f>Ocupação!$D$5</f>
        <v>0</v>
      </c>
      <c r="AG18" s="9">
        <f>Ocupação!$D$5</f>
        <v>0</v>
      </c>
      <c r="AH18" s="9">
        <f>Ocupação!$D$5</f>
        <v>0</v>
      </c>
      <c r="AI18" s="9">
        <f>Ocupação!$D$5</f>
        <v>0</v>
      </c>
      <c r="AJ18" s="9">
        <f>Ocupação!$D$5</f>
        <v>0</v>
      </c>
      <c r="AK18" s="9">
        <f>Ocupação!$D$5</f>
        <v>0</v>
      </c>
      <c r="AL18" s="10">
        <f>Ocupação!$D$5</f>
        <v>0</v>
      </c>
    </row>
    <row r="19" spans="2:38" x14ac:dyDescent="0.25">
      <c r="B19" s="8" t="s">
        <v>89</v>
      </c>
      <c r="C19" s="11">
        <v>0</v>
      </c>
      <c r="D19" s="9">
        <f>Estoque_1!$F$80</f>
        <v>2002</v>
      </c>
      <c r="E19" s="9">
        <f>'Estoque_1 (2)'!$F$80</f>
        <v>7722</v>
      </c>
      <c r="F19" s="9">
        <f>'Estoque_1 (3)'!$F$80</f>
        <v>10381.800000000001</v>
      </c>
      <c r="G19" s="9">
        <f>'Estoque_1 (4)'!$F$80</f>
        <v>13496.340000000004</v>
      </c>
      <c r="H19" s="9">
        <f>'Estoque_1 (5)'!$F$80</f>
        <v>17129.970000000008</v>
      </c>
      <c r="I19" s="9">
        <f>'Estoque_1 (6)'!$F$80</f>
        <v>20099.16480000001</v>
      </c>
      <c r="J19" s="9">
        <f>'Estoque_1 (7)'!$F$80</f>
        <v>21996.023478000014</v>
      </c>
      <c r="K19" s="9">
        <f>'Estoque_1 (8)'!$F$80</f>
        <v>23988.604428360017</v>
      </c>
      <c r="L19" s="9">
        <f>'Estoque_1 (9)'!$F$80</f>
        <v>26080.943814611419</v>
      </c>
      <c r="M19" s="9">
        <f>'Estoque_1 (10)'!$F$80</f>
        <v>28277.233820052381</v>
      </c>
      <c r="N19" s="9">
        <f>'Estoque_1 (11)'!$F$80</f>
        <v>30581.828376386653</v>
      </c>
      <c r="O19" s="9">
        <f>'Estoque_1 (12)'!$F$80</f>
        <v>32999.249095662926</v>
      </c>
      <c r="P19" s="9">
        <f>'Estoque_1 (13)'!$F$80</f>
        <v>35189.199262920563</v>
      </c>
      <c r="Q19" s="9">
        <f>'Estoque_1 (14)'!$F$80</f>
        <v>37453.547737230234</v>
      </c>
      <c r="R19" s="9">
        <f>'Estoque_1 (15)'!$F$80</f>
        <v>37828.083214602542</v>
      </c>
      <c r="S19" s="9">
        <f>'Estoque_1 (16)'!$F$80</f>
        <v>38206.364046748567</v>
      </c>
      <c r="T19" s="9">
        <f>'Estoque_1 (17)'!$F$80</f>
        <v>38588.427687216055</v>
      </c>
      <c r="U19" s="9">
        <f>'Estoque_1 (18)'!$F$80</f>
        <v>40598.241629258555</v>
      </c>
      <c r="V19" s="9">
        <f>'Estoque_1 (19)'!$F$80</f>
        <v>41004.224045551142</v>
      </c>
      <c r="W19" s="9">
        <f>'Estoque_1 (20)'!$F$80</f>
        <v>41414.266286006656</v>
      </c>
      <c r="X19" s="9">
        <f>'Estoque_1 (21)'!$F$80</f>
        <v>41828.408948866723</v>
      </c>
      <c r="Y19" s="9">
        <f>'Estoque_1 (22)'!$F$80</f>
        <v>42246.693038355392</v>
      </c>
      <c r="Z19" s="9">
        <f>'Estoque_1 (23)'!$F$80</f>
        <v>42669.159968738953</v>
      </c>
      <c r="AA19" s="9">
        <f>'Estoque_1 (24)'!$F$80</f>
        <v>43095.85156842634</v>
      </c>
      <c r="AB19" s="9">
        <f>'Estoque_1 (25)'!$F$80</f>
        <v>43526.810084110599</v>
      </c>
      <c r="AC19" s="9">
        <f>'Estoque_1 (26)'!$F$80</f>
        <v>43962.078184951708</v>
      </c>
      <c r="AD19" s="9">
        <f>'Estoque_1 (27)'!$F$80</f>
        <v>44401.698966801225</v>
      </c>
      <c r="AE19" s="9">
        <f>'Estoque_1 (28)'!$F$80</f>
        <v>44845.715956469241</v>
      </c>
      <c r="AF19" s="9">
        <f>'Estoque_1 (29)'!$F$80</f>
        <v>45294.173116033933</v>
      </c>
      <c r="AG19" s="9">
        <f>'Estoque_1 (30)'!$F$80</f>
        <v>45747.114847194272</v>
      </c>
      <c r="AH19" s="9">
        <f>'Estoque_1 (31)'!$F$80</f>
        <v>46204.585995666217</v>
      </c>
      <c r="AI19" s="9">
        <f>'Estoque_1 (32)'!$F$80</f>
        <v>46666.63185562288</v>
      </c>
      <c r="AJ19" s="9">
        <f>'Estoque_1 (33)'!$F$80</f>
        <v>47133.298174179108</v>
      </c>
      <c r="AK19" s="9">
        <f>'Estoque_1 (34)'!$F$80</f>
        <v>47604.631155920899</v>
      </c>
      <c r="AL19" s="10">
        <f>'Estoque_1 (35)'!$F$80</f>
        <v>48080.677467480113</v>
      </c>
    </row>
    <row r="20" spans="2:38" x14ac:dyDescent="0.25"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40"/>
    </row>
    <row r="21" spans="2:38" ht="15.75" thickBot="1" x14ac:dyDescent="0.3">
      <c r="B21" s="16" t="s">
        <v>8</v>
      </c>
      <c r="C21" s="17">
        <f t="shared" ref="C21:M21" si="12">SUM(C14:C19)</f>
        <v>500</v>
      </c>
      <c r="D21" s="17">
        <f t="shared" si="12"/>
        <v>3132</v>
      </c>
      <c r="E21" s="17">
        <f t="shared" si="12"/>
        <v>9600.9</v>
      </c>
      <c r="F21" s="17">
        <f t="shared" si="12"/>
        <v>12760.7</v>
      </c>
      <c r="G21" s="17">
        <f t="shared" si="12"/>
        <v>17087.240000000005</v>
      </c>
      <c r="H21" s="17">
        <f t="shared" si="12"/>
        <v>20720.87000000001</v>
      </c>
      <c r="I21" s="17">
        <f t="shared" si="12"/>
        <v>23690.064800000011</v>
      </c>
      <c r="J21" s="17">
        <f t="shared" si="12"/>
        <v>25586.923478000015</v>
      </c>
      <c r="K21" s="17">
        <f t="shared" si="12"/>
        <v>27579.504428360018</v>
      </c>
      <c r="L21" s="17">
        <f t="shared" si="12"/>
        <v>29671.84381461142</v>
      </c>
      <c r="M21" s="17">
        <f t="shared" si="12"/>
        <v>31868.133820052382</v>
      </c>
      <c r="N21" s="17">
        <f>SUM(N14:N19)</f>
        <v>34172.728376386651</v>
      </c>
      <c r="O21" s="17">
        <f t="shared" ref="O21:AL21" si="13">SUM(O14:O19)</f>
        <v>36590.149095662928</v>
      </c>
      <c r="P21" s="17">
        <f t="shared" si="13"/>
        <v>38780.099262920565</v>
      </c>
      <c r="Q21" s="17">
        <f t="shared" si="13"/>
        <v>41044.447737230235</v>
      </c>
      <c r="R21" s="17">
        <f t="shared" si="13"/>
        <v>41418.983214602544</v>
      </c>
      <c r="S21" s="17">
        <f t="shared" si="13"/>
        <v>41957.864046748567</v>
      </c>
      <c r="T21" s="17">
        <f t="shared" si="13"/>
        <v>42339.927687216055</v>
      </c>
      <c r="U21" s="17">
        <f t="shared" si="13"/>
        <v>44349.741629258555</v>
      </c>
      <c r="V21" s="17">
        <f t="shared" si="13"/>
        <v>44755.724045551142</v>
      </c>
      <c r="W21" s="17">
        <f t="shared" si="13"/>
        <v>45165.766286006656</v>
      </c>
      <c r="X21" s="17">
        <f t="shared" si="13"/>
        <v>45579.908948866723</v>
      </c>
      <c r="Y21" s="17">
        <f t="shared" si="13"/>
        <v>45749.29303835539</v>
      </c>
      <c r="Z21" s="17">
        <f t="shared" si="13"/>
        <v>46171.759968738952</v>
      </c>
      <c r="AA21" s="17">
        <f t="shared" si="13"/>
        <v>46598.451568426339</v>
      </c>
      <c r="AB21" s="17">
        <f t="shared" si="13"/>
        <v>47029.410084110597</v>
      </c>
      <c r="AC21" s="17">
        <f t="shared" si="13"/>
        <v>47464.678184951706</v>
      </c>
      <c r="AD21" s="17">
        <f t="shared" si="13"/>
        <v>47904.298966801223</v>
      </c>
      <c r="AE21" s="17">
        <f t="shared" si="13"/>
        <v>48516.945956469244</v>
      </c>
      <c r="AF21" s="17">
        <f t="shared" si="13"/>
        <v>49609.263116033937</v>
      </c>
      <c r="AG21" s="17">
        <f t="shared" si="13"/>
        <v>50062.204847194269</v>
      </c>
      <c r="AH21" s="17">
        <f t="shared" si="13"/>
        <v>50519.675995666214</v>
      </c>
      <c r="AI21" s="17">
        <f t="shared" si="13"/>
        <v>50981.721855622876</v>
      </c>
      <c r="AJ21" s="17">
        <f t="shared" si="13"/>
        <v>51448.388174179112</v>
      </c>
      <c r="AK21" s="17">
        <f t="shared" si="13"/>
        <v>51919.721155920895</v>
      </c>
      <c r="AL21" s="18">
        <f t="shared" si="13"/>
        <v>52395.767467480109</v>
      </c>
    </row>
    <row r="22" spans="2:38" x14ac:dyDescent="0.25">
      <c r="B22" s="13"/>
      <c r="C22" s="14"/>
      <c r="D22" s="14"/>
      <c r="E22" s="14"/>
      <c r="F22" s="9"/>
      <c r="G22" s="14"/>
      <c r="H22" s="14"/>
      <c r="I22" s="14"/>
      <c r="J22" s="14"/>
      <c r="K22" s="14"/>
      <c r="L22" s="14"/>
      <c r="M22" s="14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40"/>
    </row>
    <row r="23" spans="2:38" x14ac:dyDescent="0.25">
      <c r="B23" s="8" t="s">
        <v>147</v>
      </c>
      <c r="C23" s="9">
        <v>0</v>
      </c>
      <c r="D23" s="9">
        <v>1600</v>
      </c>
      <c r="E23" s="9">
        <v>1600</v>
      </c>
      <c r="F23" s="9">
        <v>1600</v>
      </c>
      <c r="G23" s="9">
        <v>1600</v>
      </c>
      <c r="H23" s="9">
        <v>1600</v>
      </c>
      <c r="I23" s="9">
        <v>1600</v>
      </c>
      <c r="J23" s="9">
        <v>1600</v>
      </c>
      <c r="K23" s="9">
        <v>1600</v>
      </c>
      <c r="L23" s="9">
        <v>1600</v>
      </c>
      <c r="M23" s="9">
        <v>1600</v>
      </c>
      <c r="N23" s="9">
        <v>1600</v>
      </c>
      <c r="O23" s="9">
        <v>1800</v>
      </c>
      <c r="P23" s="9">
        <v>1800</v>
      </c>
      <c r="Q23" s="9">
        <v>1800</v>
      </c>
      <c r="R23" s="9">
        <v>1800</v>
      </c>
      <c r="S23" s="9">
        <v>1800</v>
      </c>
      <c r="T23" s="9">
        <v>1800</v>
      </c>
      <c r="U23" s="9">
        <v>1800</v>
      </c>
      <c r="V23" s="9">
        <v>1800</v>
      </c>
      <c r="W23" s="9">
        <v>1800</v>
      </c>
      <c r="X23" s="9">
        <v>1800</v>
      </c>
      <c r="Y23" s="9">
        <v>1900</v>
      </c>
      <c r="Z23" s="9">
        <v>2100</v>
      </c>
      <c r="AA23" s="9">
        <v>2200</v>
      </c>
      <c r="AB23" s="9">
        <v>2200</v>
      </c>
      <c r="AC23" s="9">
        <v>2200</v>
      </c>
      <c r="AD23" s="9">
        <v>2200</v>
      </c>
      <c r="AE23" s="9">
        <v>10000</v>
      </c>
      <c r="AF23" s="9">
        <v>10000</v>
      </c>
      <c r="AG23" s="9">
        <v>10000</v>
      </c>
      <c r="AH23" s="9">
        <v>10000</v>
      </c>
      <c r="AI23" s="9">
        <v>10000</v>
      </c>
      <c r="AJ23" s="9">
        <v>10000</v>
      </c>
      <c r="AK23" s="9">
        <v>10000</v>
      </c>
      <c r="AL23" s="10">
        <v>10000</v>
      </c>
    </row>
    <row r="24" spans="2:38" s="33" customFormat="1" x14ac:dyDescent="0.25">
      <c r="B24" s="38" t="s">
        <v>145</v>
      </c>
      <c r="C24" s="9">
        <v>0</v>
      </c>
      <c r="D24" s="9">
        <v>0</v>
      </c>
      <c r="E24" s="9">
        <v>1667</v>
      </c>
      <c r="F24" s="9">
        <v>1667</v>
      </c>
      <c r="G24" s="9">
        <v>1667</v>
      </c>
      <c r="H24" s="9">
        <v>1667</v>
      </c>
      <c r="I24" s="9">
        <v>1667</v>
      </c>
      <c r="J24" s="9">
        <v>1667</v>
      </c>
      <c r="K24" s="9">
        <v>1667</v>
      </c>
      <c r="L24" s="9">
        <v>1667</v>
      </c>
      <c r="M24" s="9">
        <v>1667</v>
      </c>
      <c r="N24" s="9">
        <v>1667</v>
      </c>
      <c r="O24" s="9">
        <v>1667</v>
      </c>
      <c r="P24" s="9">
        <v>1667</v>
      </c>
      <c r="Q24" s="9">
        <v>1667</v>
      </c>
      <c r="R24" s="9">
        <v>1667</v>
      </c>
      <c r="S24" s="9">
        <v>1667</v>
      </c>
      <c r="T24" s="9">
        <v>1667</v>
      </c>
      <c r="U24" s="9">
        <v>1667</v>
      </c>
      <c r="V24" s="9">
        <v>1667</v>
      </c>
      <c r="W24" s="9">
        <v>1667</v>
      </c>
      <c r="X24" s="9">
        <v>1667</v>
      </c>
      <c r="Y24" s="9">
        <v>1667</v>
      </c>
      <c r="Z24" s="9">
        <v>1667</v>
      </c>
      <c r="AA24" s="9">
        <v>1667</v>
      </c>
      <c r="AB24" s="9">
        <v>1667</v>
      </c>
      <c r="AC24" s="9">
        <v>1667</v>
      </c>
      <c r="AD24" s="9">
        <v>1667</v>
      </c>
      <c r="AE24" s="9">
        <v>1667</v>
      </c>
      <c r="AF24" s="9">
        <v>1667</v>
      </c>
      <c r="AG24" s="9">
        <v>1667</v>
      </c>
      <c r="AH24" s="9">
        <v>1667</v>
      </c>
      <c r="AI24" s="9"/>
      <c r="AJ24" s="9"/>
      <c r="AK24" s="9"/>
      <c r="AL24" s="10"/>
    </row>
    <row r="25" spans="2:38" s="33" customFormat="1" x14ac:dyDescent="0.25">
      <c r="B25" s="38" t="s">
        <v>146</v>
      </c>
      <c r="C25" s="9">
        <v>0</v>
      </c>
      <c r="D25" s="9">
        <v>2600</v>
      </c>
      <c r="E25" s="9">
        <v>2600</v>
      </c>
      <c r="F25" s="9">
        <v>2600</v>
      </c>
      <c r="G25" s="9">
        <v>2600</v>
      </c>
      <c r="H25" s="9">
        <v>2600</v>
      </c>
      <c r="I25" s="9">
        <v>2600</v>
      </c>
      <c r="J25" s="9">
        <v>2600</v>
      </c>
      <c r="K25" s="9">
        <v>2600</v>
      </c>
      <c r="L25" s="9">
        <v>2600</v>
      </c>
      <c r="M25" s="9">
        <v>2600</v>
      </c>
      <c r="N25" s="9">
        <v>2600</v>
      </c>
      <c r="O25" s="9">
        <v>2600</v>
      </c>
      <c r="P25" s="9">
        <v>2600</v>
      </c>
      <c r="Q25" s="9">
        <v>2600</v>
      </c>
      <c r="R25" s="9">
        <v>2600</v>
      </c>
      <c r="S25" s="9">
        <v>2600</v>
      </c>
      <c r="T25" s="9">
        <v>2600</v>
      </c>
      <c r="U25" s="9">
        <v>2600</v>
      </c>
      <c r="V25" s="9">
        <v>2600</v>
      </c>
      <c r="W25" s="9">
        <v>2600</v>
      </c>
      <c r="X25" s="9">
        <v>2600</v>
      </c>
      <c r="Y25" s="9">
        <v>2600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10"/>
    </row>
    <row r="26" spans="2:38" x14ac:dyDescent="0.25">
      <c r="B26" s="8" t="s">
        <v>106</v>
      </c>
      <c r="C26" s="9">
        <v>0</v>
      </c>
      <c r="D26" s="9">
        <v>3000</v>
      </c>
      <c r="E26" s="9">
        <v>3000</v>
      </c>
      <c r="F26" s="9">
        <v>3500</v>
      </c>
      <c r="G26" s="9">
        <v>4000</v>
      </c>
      <c r="H26" s="9">
        <v>5000</v>
      </c>
      <c r="I26" s="9">
        <v>5000</v>
      </c>
      <c r="J26" s="9">
        <v>5000</v>
      </c>
      <c r="K26" s="9">
        <v>6500</v>
      </c>
      <c r="L26" s="9">
        <v>7000</v>
      </c>
      <c r="M26" s="9">
        <v>8000</v>
      </c>
      <c r="N26" s="9">
        <v>9000</v>
      </c>
      <c r="O26" s="9">
        <v>9000</v>
      </c>
      <c r="P26" s="9">
        <v>9500</v>
      </c>
      <c r="Q26" s="9">
        <v>9500</v>
      </c>
      <c r="R26" s="9">
        <v>9500</v>
      </c>
      <c r="S26" s="9">
        <v>9500</v>
      </c>
      <c r="T26" s="9">
        <v>9500</v>
      </c>
      <c r="U26" s="9">
        <v>10000</v>
      </c>
      <c r="V26" s="9">
        <v>10000</v>
      </c>
      <c r="W26" s="9">
        <v>10000</v>
      </c>
      <c r="X26" s="9">
        <v>10000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10">
        <v>0</v>
      </c>
    </row>
    <row r="27" spans="2:38" x14ac:dyDescent="0.25">
      <c r="B27" s="8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40"/>
    </row>
    <row r="28" spans="2:38" ht="15.75" thickBot="1" x14ac:dyDescent="0.3">
      <c r="B28" s="16" t="s">
        <v>101</v>
      </c>
      <c r="C28" s="17">
        <f>C12-C21-SUM(C23:C26)</f>
        <v>2827.38</v>
      </c>
      <c r="D28" s="17">
        <f t="shared" ref="D28:N28" si="14">C28-D21+D12-SUM(D23:D26)</f>
        <v>5489.5600000000013</v>
      </c>
      <c r="E28" s="17">
        <f t="shared" si="14"/>
        <v>4510.9020000000037</v>
      </c>
      <c r="F28" s="17">
        <f t="shared" si="14"/>
        <v>5136.0166000000081</v>
      </c>
      <c r="G28" s="17">
        <f t="shared" si="14"/>
        <v>7075.4259000000166</v>
      </c>
      <c r="H28" s="17">
        <f t="shared" si="14"/>
        <v>9399.1444120000233</v>
      </c>
      <c r="I28" s="17">
        <f t="shared" si="14"/>
        <v>11959.359289820033</v>
      </c>
      <c r="J28" s="17">
        <f t="shared" si="14"/>
        <v>15990.17729574845</v>
      </c>
      <c r="K28" s="17">
        <f t="shared" si="14"/>
        <v>20064.467914081728</v>
      </c>
      <c r="L28" s="17">
        <f t="shared" si="14"/>
        <v>25258.149255358832</v>
      </c>
      <c r="M28" s="17">
        <f t="shared" si="14"/>
        <v>31150.305391399896</v>
      </c>
      <c r="N28" s="17">
        <f t="shared" si="14"/>
        <v>37823.307986683591</v>
      </c>
      <c r="O28" s="17">
        <f t="shared" ref="O28:AL28" si="15">N28-O21+O12-SUM(O23:O26)</f>
        <v>34727.253873851041</v>
      </c>
      <c r="P28" s="17">
        <f t="shared" si="15"/>
        <v>32066.050488308203</v>
      </c>
      <c r="Q28" s="17">
        <f t="shared" si="15"/>
        <v>27657.357587229475</v>
      </c>
      <c r="R28" s="17">
        <f t="shared" si="15"/>
        <v>23396.15675713995</v>
      </c>
      <c r="S28" s="17">
        <f t="shared" si="15"/>
        <v>19123.322918749538</v>
      </c>
      <c r="T28" s="17">
        <f t="shared" si="15"/>
        <v>17241.968679910286</v>
      </c>
      <c r="U28" s="17">
        <f t="shared" si="15"/>
        <v>13411.056233512303</v>
      </c>
      <c r="V28" s="17">
        <f t="shared" si="15"/>
        <v>9740.0196626503457</v>
      </c>
      <c r="W28" s="17">
        <f t="shared" si="15"/>
        <v>6230.4577260797669</v>
      </c>
      <c r="X28" s="17">
        <f t="shared" si="15"/>
        <v>2883.9851701434818</v>
      </c>
      <c r="Y28" s="17">
        <f t="shared" si="15"/>
        <v>9851.1328886478441</v>
      </c>
      <c r="Z28" s="17">
        <f t="shared" si="15"/>
        <v>19384.648084337241</v>
      </c>
      <c r="AA28" s="17">
        <f t="shared" si="15"/>
        <v>28986.194431983524</v>
      </c>
      <c r="AB28" s="17">
        <f t="shared" si="15"/>
        <v>38757.452243106287</v>
      </c>
      <c r="AC28" s="17">
        <f t="shared" si="15"/>
        <v>48700.118632340265</v>
      </c>
      <c r="AD28" s="17">
        <f t="shared" si="15"/>
        <v>58815.907685466598</v>
      </c>
      <c r="AE28" s="17">
        <f t="shared" si="15"/>
        <v>61137.920629124186</v>
      </c>
      <c r="AF28" s="17">
        <f t="shared" si="15"/>
        <v>62992.676002218344</v>
      </c>
      <c r="AG28" s="17">
        <f t="shared" si="15"/>
        <v>65025.799829043448</v>
      </c>
      <c r="AH28" s="17">
        <f t="shared" si="15"/>
        <v>67239.075794136807</v>
      </c>
      <c r="AI28" s="17">
        <f t="shared" si="15"/>
        <v>71301.305418881093</v>
      </c>
      <c r="AJ28" s="17">
        <f t="shared" si="15"/>
        <v>75547.308239872815</v>
      </c>
      <c r="AK28" s="17">
        <f t="shared" si="15"/>
        <v>79978.921989074472</v>
      </c>
      <c r="AL28" s="18">
        <f t="shared" si="15"/>
        <v>84598.002775768138</v>
      </c>
    </row>
    <row r="29" spans="2:38" x14ac:dyDescent="0.25">
      <c r="E29" s="41">
        <v>3410.36</v>
      </c>
    </row>
    <row r="30" spans="2:38" s="33" customFormat="1" x14ac:dyDescent="0.25">
      <c r="E30" s="2">
        <f>E29-E25</f>
        <v>810.36000000000013</v>
      </c>
    </row>
    <row r="31" spans="2:38" x14ac:dyDescent="0.25">
      <c r="B31" s="3" t="s">
        <v>12</v>
      </c>
    </row>
    <row r="32" spans="2:38" x14ac:dyDescent="0.25">
      <c r="B32" t="s">
        <v>121</v>
      </c>
      <c r="C32" s="34">
        <v>0.26500000000000001</v>
      </c>
    </row>
    <row r="33" spans="2:23" x14ac:dyDescent="0.25">
      <c r="B33" s="33" t="s">
        <v>122</v>
      </c>
      <c r="C33" s="34">
        <f>12%+3.5%</f>
        <v>0.155</v>
      </c>
    </row>
    <row r="36" spans="2:23" x14ac:dyDescent="0.2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2:23" x14ac:dyDescent="0.25"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</row>
    <row r="38" spans="2:23" x14ac:dyDescent="0.2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2:23" x14ac:dyDescent="0.25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6E44-A305-410E-93EE-269AC28B288F}">
  <dimension ref="A1:I3"/>
  <sheetViews>
    <sheetView showGridLines="0" workbookViewId="0">
      <selection activeCell="G2" sqref="G2"/>
    </sheetView>
  </sheetViews>
  <sheetFormatPr defaultRowHeight="15" x14ac:dyDescent="0.25"/>
  <cols>
    <col min="1" max="1" width="22" bestFit="1" customWidth="1"/>
    <col min="2" max="2" width="9.28515625" bestFit="1" customWidth="1"/>
    <col min="3" max="3" width="4.140625" bestFit="1" customWidth="1"/>
    <col min="4" max="4" width="10.7109375" bestFit="1" customWidth="1"/>
    <col min="5" max="5" width="10.28515625" bestFit="1" customWidth="1"/>
    <col min="6" max="6" width="9.28515625" bestFit="1" customWidth="1"/>
    <col min="7" max="7" width="15.42578125" bestFit="1" customWidth="1"/>
    <col min="8" max="8" width="9.140625" bestFit="1" customWidth="1"/>
    <col min="9" max="9" width="8" bestFit="1" customWidth="1"/>
  </cols>
  <sheetData>
    <row r="1" spans="1:9" x14ac:dyDescent="0.25">
      <c r="A1" s="3" t="s">
        <v>7</v>
      </c>
      <c r="B1" s="3" t="s">
        <v>1</v>
      </c>
      <c r="C1" s="3" t="s">
        <v>2</v>
      </c>
      <c r="D1" s="3" t="s">
        <v>3</v>
      </c>
      <c r="E1" s="3" t="s">
        <v>8</v>
      </c>
      <c r="F1" s="3" t="s">
        <v>4</v>
      </c>
      <c r="G1" s="3" t="s">
        <v>6</v>
      </c>
      <c r="H1" s="3" t="s">
        <v>5</v>
      </c>
    </row>
    <row r="2" spans="1:9" x14ac:dyDescent="0.25">
      <c r="A2" s="35" t="s">
        <v>0</v>
      </c>
      <c r="B2" s="36">
        <v>2489</v>
      </c>
      <c r="C2" s="35">
        <v>1</v>
      </c>
      <c r="D2" s="35">
        <v>10</v>
      </c>
      <c r="E2" s="37">
        <f>B2*C2</f>
        <v>2489</v>
      </c>
      <c r="F2" s="37">
        <f>E2/D2</f>
        <v>248.9</v>
      </c>
      <c r="G2" s="37">
        <v>40</v>
      </c>
      <c r="H2" s="37">
        <v>49.113600000000005</v>
      </c>
      <c r="I2" s="35">
        <v>1.22784</v>
      </c>
    </row>
    <row r="3" spans="1:9" x14ac:dyDescent="0.25">
      <c r="E3" s="2">
        <f>SUM(E2:E2)</f>
        <v>2489</v>
      </c>
      <c r="F3" s="2">
        <f>SUM(F2:F2)</f>
        <v>248.9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ADFB-A2F4-498F-B35C-28F7004B39AE}">
  <dimension ref="A2:M7"/>
  <sheetViews>
    <sheetView showGridLines="0" workbookViewId="0">
      <selection activeCell="I5" sqref="I5"/>
    </sheetView>
  </sheetViews>
  <sheetFormatPr defaultRowHeight="15" x14ac:dyDescent="0.25"/>
  <cols>
    <col min="1" max="1" width="22.28515625" bestFit="1" customWidth="1"/>
    <col min="2" max="2" width="8.5703125" bestFit="1" customWidth="1"/>
    <col min="3" max="7" width="8" bestFit="1" customWidth="1"/>
    <col min="8" max="8" width="9" bestFit="1" customWidth="1"/>
    <col min="9" max="9" width="9.5703125" bestFit="1" customWidth="1"/>
  </cols>
  <sheetData>
    <row r="2" spans="1:13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  <c r="G2" t="s">
        <v>128</v>
      </c>
      <c r="H2" t="s">
        <v>129</v>
      </c>
    </row>
    <row r="3" spans="1:13" x14ac:dyDescent="0.25">
      <c r="A3" t="s">
        <v>130</v>
      </c>
      <c r="B3">
        <v>8</v>
      </c>
      <c r="C3" s="33">
        <v>8</v>
      </c>
      <c r="D3" s="33">
        <v>8</v>
      </c>
      <c r="E3">
        <v>9</v>
      </c>
      <c r="F3">
        <v>12</v>
      </c>
      <c r="G3">
        <v>14</v>
      </c>
      <c r="H3">
        <v>14</v>
      </c>
      <c r="I3">
        <f>SUM(B3:H3)</f>
        <v>73</v>
      </c>
    </row>
    <row r="4" spans="1:13" x14ac:dyDescent="0.25">
      <c r="A4" t="s">
        <v>131</v>
      </c>
      <c r="B4" s="1">
        <f>B3*13</f>
        <v>104</v>
      </c>
      <c r="C4" s="1">
        <f t="shared" ref="C4:H4" si="0">C3*13</f>
        <v>104</v>
      </c>
      <c r="D4" s="1">
        <f t="shared" si="0"/>
        <v>104</v>
      </c>
      <c r="E4" s="1">
        <f t="shared" si="0"/>
        <v>117</v>
      </c>
      <c r="F4" s="1">
        <f t="shared" si="0"/>
        <v>156</v>
      </c>
      <c r="G4" s="1">
        <f t="shared" si="0"/>
        <v>182</v>
      </c>
      <c r="H4" s="1">
        <f t="shared" si="0"/>
        <v>182</v>
      </c>
      <c r="I4" s="1">
        <f>I3*11</f>
        <v>803</v>
      </c>
      <c r="M4">
        <v>954</v>
      </c>
    </row>
    <row r="5" spans="1:13" x14ac:dyDescent="0.25">
      <c r="C5" s="33"/>
      <c r="D5" s="33"/>
      <c r="E5" s="33"/>
      <c r="F5" s="33"/>
      <c r="G5" s="33"/>
      <c r="H5" s="33"/>
      <c r="M5">
        <f>44</f>
        <v>44</v>
      </c>
    </row>
    <row r="6" spans="1:13" x14ac:dyDescent="0.25">
      <c r="B6" s="2"/>
      <c r="C6" s="2"/>
      <c r="D6" s="2"/>
      <c r="E6" s="2"/>
      <c r="F6" s="2"/>
      <c r="G6" s="2"/>
      <c r="H6" s="2"/>
      <c r="I6" s="2">
        <f>I4*4</f>
        <v>3212</v>
      </c>
      <c r="M6">
        <f>M5*4</f>
        <v>176</v>
      </c>
    </row>
    <row r="7" spans="1:13" x14ac:dyDescent="0.25">
      <c r="M7">
        <f>M4/M6</f>
        <v>5.4204545454545459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AA55-51EF-461C-A649-B3B1A402B07E}">
  <dimension ref="A1:M12"/>
  <sheetViews>
    <sheetView showGridLines="0" workbookViewId="0">
      <selection activeCell="A2" sqref="A2:A3"/>
    </sheetView>
  </sheetViews>
  <sheetFormatPr defaultRowHeight="15" x14ac:dyDescent="0.25"/>
  <cols>
    <col min="1" max="1" width="22.140625" bestFit="1" customWidth="1"/>
    <col min="2" max="2" width="12" bestFit="1" customWidth="1"/>
    <col min="3" max="3" width="4.140625" bestFit="1" customWidth="1"/>
    <col min="4" max="4" width="10.7109375" bestFit="1" customWidth="1"/>
    <col min="5" max="5" width="9.28515625" bestFit="1" customWidth="1"/>
    <col min="6" max="6" width="8" bestFit="1" customWidth="1"/>
    <col min="8" max="8" width="7.7109375" bestFit="1" customWidth="1"/>
    <col min="9" max="9" width="4.42578125" bestFit="1" customWidth="1"/>
    <col min="10" max="10" width="10.28515625" bestFit="1" customWidth="1"/>
    <col min="11" max="11" width="10.85546875" bestFit="1" customWidth="1"/>
    <col min="12" max="13" width="9.28515625" bestFit="1" customWidth="1"/>
    <col min="15" max="15" width="9.28515625" bestFit="1" customWidth="1"/>
  </cols>
  <sheetData>
    <row r="1" spans="1:13" x14ac:dyDescent="0.25">
      <c r="A1" s="3" t="s">
        <v>13</v>
      </c>
      <c r="B1" s="3" t="s">
        <v>10</v>
      </c>
      <c r="C1" s="3" t="s">
        <v>2</v>
      </c>
      <c r="D1" s="3" t="s">
        <v>3</v>
      </c>
      <c r="E1" s="3" t="s">
        <v>9</v>
      </c>
    </row>
    <row r="2" spans="1:13" x14ac:dyDescent="0.25">
      <c r="A2" t="s">
        <v>11</v>
      </c>
      <c r="B2" s="1">
        <v>130</v>
      </c>
      <c r="C2">
        <v>1</v>
      </c>
      <c r="D2">
        <v>12</v>
      </c>
      <c r="E2" s="2">
        <f>D2*B2</f>
        <v>1560</v>
      </c>
    </row>
    <row r="4" spans="1:13" x14ac:dyDescent="0.25">
      <c r="B4" s="2">
        <f>SUM(B2:B3)</f>
        <v>130</v>
      </c>
    </row>
    <row r="12" spans="1:13" x14ac:dyDescent="0.25">
      <c r="J12" s="1"/>
      <c r="K12" s="2"/>
      <c r="L12" s="1"/>
      <c r="M12" s="2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91628-EC7B-46A3-A651-5F27BF5AFFE0}">
  <dimension ref="A1:E3"/>
  <sheetViews>
    <sheetView showGridLines="0" workbookViewId="0">
      <selection activeCell="B2" sqref="B2"/>
    </sheetView>
  </sheetViews>
  <sheetFormatPr defaultRowHeight="15" x14ac:dyDescent="0.25"/>
  <cols>
    <col min="1" max="1" width="17.7109375" bestFit="1" customWidth="1"/>
    <col min="2" max="2" width="9.28515625" bestFit="1" customWidth="1"/>
    <col min="3" max="3" width="16.5703125" bestFit="1" customWidth="1"/>
    <col min="4" max="4" width="12" bestFit="1" customWidth="1"/>
    <col min="5" max="5" width="8" bestFit="1" customWidth="1"/>
  </cols>
  <sheetData>
    <row r="1" spans="1:5" x14ac:dyDescent="0.25">
      <c r="A1" s="3" t="s">
        <v>7</v>
      </c>
      <c r="B1" s="3" t="s">
        <v>1</v>
      </c>
      <c r="C1" s="3" t="s">
        <v>14</v>
      </c>
      <c r="D1" s="3" t="s">
        <v>10</v>
      </c>
      <c r="E1" s="3" t="s">
        <v>90</v>
      </c>
    </row>
    <row r="3" spans="1:5" x14ac:dyDescent="0.25">
      <c r="D3" s="2">
        <f>SUM(D2:D2)</f>
        <v>0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B6120-D2B2-4653-88C6-38CD3368D83B}">
  <dimension ref="A1:D5"/>
  <sheetViews>
    <sheetView showGridLines="0" workbookViewId="0">
      <selection activeCell="D6" sqref="D6"/>
    </sheetView>
  </sheetViews>
  <sheetFormatPr defaultRowHeight="15" x14ac:dyDescent="0.25"/>
  <cols>
    <col min="1" max="1" width="16.85546875" bestFit="1" customWidth="1"/>
    <col min="2" max="2" width="10.28515625" bestFit="1" customWidth="1"/>
    <col min="3" max="3" width="7.85546875" bestFit="1" customWidth="1"/>
    <col min="4" max="5" width="9.28515625" bestFit="1" customWidth="1"/>
  </cols>
  <sheetData>
    <row r="1" spans="1:4" x14ac:dyDescent="0.25">
      <c r="A1" s="3" t="s">
        <v>15</v>
      </c>
      <c r="B1" s="3" t="s">
        <v>1</v>
      </c>
      <c r="C1" s="3" t="s">
        <v>16</v>
      </c>
      <c r="D1" s="3" t="s">
        <v>4</v>
      </c>
    </row>
    <row r="5" spans="1:4" x14ac:dyDescent="0.25">
      <c r="D5" s="2">
        <f>SUM(D2)</f>
        <v>0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F66DB-2B77-49B3-B65F-B21B3464AE0A}">
  <dimension ref="A1:I80"/>
  <sheetViews>
    <sheetView showGridLines="0" topLeftCell="A16" workbookViewId="0">
      <selection activeCell="D19" sqref="D1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-232.72520000000122</v>
      </c>
      <c r="H78" s="6">
        <f>'Fluxo de Caixa'!C8-H77</f>
        <v>-465.45040000000245</v>
      </c>
    </row>
    <row r="80" spans="1:9" x14ac:dyDescent="0.25">
      <c r="F80" s="6">
        <f>SUM(F77:F78)</f>
        <v>2002</v>
      </c>
      <c r="H80" s="6">
        <f>SUM(H77:H78)</f>
        <v>4004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2F5F-C840-4CD9-8F44-07C32D813918}">
  <dimension ref="A1:I80"/>
  <sheetViews>
    <sheetView showGridLines="0" topLeftCell="A58" workbookViewId="0">
      <selection activeCell="F80" sqref="F80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5487.2747999999992</v>
      </c>
      <c r="H78" s="6">
        <f>'Fluxo de Caixa'!D8-H77</f>
        <v>10974.549599999998</v>
      </c>
    </row>
    <row r="80" spans="1:9" x14ac:dyDescent="0.25">
      <c r="F80" s="6">
        <f>SUM(F77:F78)</f>
        <v>7722</v>
      </c>
      <c r="H80" s="6">
        <f>SUM(H77:H78)</f>
        <v>15444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47B7-268B-49D4-BFF8-98763895154A}">
  <dimension ref="A1:I80"/>
  <sheetViews>
    <sheetView showGridLines="0" topLeftCell="A61" workbookViewId="0">
      <selection activeCell="F78" sqref="F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8147.0748000000003</v>
      </c>
      <c r="H78" s="6">
        <f>'Fluxo de Caixa'!E8-H77</f>
        <v>16294.149600000001</v>
      </c>
    </row>
    <row r="80" spans="1:9" x14ac:dyDescent="0.25">
      <c r="F80" s="6">
        <f>SUM(F77:F78)</f>
        <v>10381.800000000001</v>
      </c>
      <c r="H80" s="6">
        <f>SUM(H77:H78)</f>
        <v>20763.600000000002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C8106-8455-449D-A243-373B86CCD8A8}">
  <dimension ref="A1:I80"/>
  <sheetViews>
    <sheetView showGridLines="0" topLeftCell="A61" workbookViewId="0">
      <selection activeCell="F78" sqref="F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11261.614800000003</v>
      </c>
      <c r="H78" s="6">
        <f>'Fluxo de Caixa'!F8-H77</f>
        <v>22523.229600000006</v>
      </c>
    </row>
    <row r="80" spans="1:9" x14ac:dyDescent="0.25">
      <c r="F80" s="6">
        <f>SUM(F77:F78)</f>
        <v>13496.340000000004</v>
      </c>
      <c r="H80" s="6">
        <f>SUM(H77:H78)</f>
        <v>26992.680000000008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3F174-17B5-49AE-8DB0-CF57FF99C805}">
  <dimension ref="A1:I80"/>
  <sheetViews>
    <sheetView showGridLines="0" topLeftCell="A61" workbookViewId="0">
      <selection activeCell="F78" sqref="F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14895.244800000008</v>
      </c>
      <c r="H78" s="6">
        <f>'Fluxo de Caixa'!G8-H77</f>
        <v>29790.489600000015</v>
      </c>
    </row>
    <row r="80" spans="1:9" x14ac:dyDescent="0.25">
      <c r="F80" s="6">
        <f>SUM(F77:F78)</f>
        <v>17129.970000000008</v>
      </c>
      <c r="H80" s="6">
        <f>SUM(H77:H78)</f>
        <v>34259.940000000017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EA2B2-6051-47AA-A126-1652E61634EB}">
  <dimension ref="A1:I80"/>
  <sheetViews>
    <sheetView showGridLines="0" topLeftCell="A61" workbookViewId="0">
      <selection activeCell="F78" sqref="F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17864.439600000009</v>
      </c>
      <c r="H78" s="6">
        <f>'Fluxo de Caixa'!H8-H77</f>
        <v>35728.879200000018</v>
      </c>
    </row>
    <row r="80" spans="1:9" x14ac:dyDescent="0.25">
      <c r="F80" s="6">
        <f>SUM(F77:F78)</f>
        <v>20099.16480000001</v>
      </c>
      <c r="H80" s="6">
        <f>SUM(H77:H78)</f>
        <v>40198.329600000019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D49B6-A840-409D-8233-2D5D4DBAC028}">
  <dimension ref="A1:I80"/>
  <sheetViews>
    <sheetView showGridLines="0" topLeftCell="A61" workbookViewId="0">
      <selection activeCell="F78" sqref="F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19761.298278000013</v>
      </c>
      <c r="H78" s="6">
        <f>'Fluxo de Caixa'!I8-H77</f>
        <v>39522.596556000026</v>
      </c>
    </row>
    <row r="80" spans="1:9" x14ac:dyDescent="0.25">
      <c r="F80" s="6">
        <f>SUM(F77:F78)</f>
        <v>21996.023478000014</v>
      </c>
      <c r="H80" s="6">
        <f>SUM(H77:H78)</f>
        <v>43992.046956000027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593BF-75D4-4B4A-9908-86A77C2F2BEC}">
  <dimension ref="A1:I80"/>
  <sheetViews>
    <sheetView showGridLines="0" topLeftCell="A61" workbookViewId="0">
      <selection activeCell="F78" sqref="F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21753.879228360016</v>
      </c>
      <c r="H78" s="6">
        <f>'Fluxo de Caixa'!J8-H77</f>
        <v>43507.758456720032</v>
      </c>
    </row>
    <row r="80" spans="1:9" x14ac:dyDescent="0.25">
      <c r="F80" s="6">
        <f>SUM(F77:F78)</f>
        <v>23988.604428360017</v>
      </c>
      <c r="H80" s="6">
        <f>SUM(H77:H78)</f>
        <v>47977.208856720034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AE848-D915-425F-B64A-3E4447A2554A}">
  <dimension ref="A1:I80"/>
  <sheetViews>
    <sheetView showGridLines="0" topLeftCell="A61" workbookViewId="0">
      <selection activeCell="F78" sqref="F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23846.218614611418</v>
      </c>
      <c r="H78" s="6">
        <f>'Fluxo de Caixa'!K8-H77</f>
        <v>47692.437229222836</v>
      </c>
    </row>
    <row r="80" spans="1:9" x14ac:dyDescent="0.25">
      <c r="F80" s="6">
        <f>SUM(F77:F78)</f>
        <v>26080.943814611419</v>
      </c>
      <c r="H80" s="6">
        <f>SUM(H77:H78)</f>
        <v>52161.887629222838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4C612-9625-43D6-ADA7-213C93EB4D3C}">
  <dimension ref="A1:I80"/>
  <sheetViews>
    <sheetView showGridLines="0" topLeftCell="A61" workbookViewId="0">
      <selection activeCell="F78" sqref="F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26042.50862005238</v>
      </c>
      <c r="H78" s="6">
        <f>'Fluxo de Caixa'!L8-H77</f>
        <v>52085.01724010476</v>
      </c>
    </row>
    <row r="80" spans="1:9" x14ac:dyDescent="0.25">
      <c r="F80" s="6">
        <f>SUM(F77:F78)</f>
        <v>28277.233820052381</v>
      </c>
      <c r="H80" s="6">
        <f>SUM(H77:H78)</f>
        <v>56554.467640104762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781D3-A210-4487-A690-6845ECF173F1}">
  <dimension ref="A1:I80"/>
  <sheetViews>
    <sheetView showGridLines="0" topLeftCell="A61" workbookViewId="0">
      <selection activeCell="F78" sqref="F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28347.103176386652</v>
      </c>
      <c r="H78" s="6">
        <f>'Fluxo de Caixa'!M8-H77</f>
        <v>56694.206352773304</v>
      </c>
    </row>
    <row r="80" spans="1:9" x14ac:dyDescent="0.25">
      <c r="F80" s="6">
        <f>SUM(F77:F78)</f>
        <v>30581.828376386653</v>
      </c>
      <c r="H80" s="6">
        <f>SUM(H77:H78)</f>
        <v>61163.656752773306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92B1-D04A-48C4-81A9-1F7F67D33BBD}">
  <dimension ref="A1:I80"/>
  <sheetViews>
    <sheetView showGridLines="0" topLeftCell="A61" workbookViewId="0">
      <selection activeCell="F78" sqref="F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30764.523895662925</v>
      </c>
      <c r="H78" s="6">
        <f>'Fluxo de Caixa'!N8-H77</f>
        <v>61529.047791325851</v>
      </c>
    </row>
    <row r="80" spans="1:9" x14ac:dyDescent="0.25">
      <c r="F80" s="6">
        <f>SUM(F77:F78)</f>
        <v>32999.249095662926</v>
      </c>
      <c r="H80" s="6">
        <f>SUM(H77:H78)</f>
        <v>65998.498191325853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DDD1-5077-4320-BE0D-43F53F22BABF}">
  <dimension ref="A1:I80"/>
  <sheetViews>
    <sheetView showGridLines="0" topLeftCell="A61" workbookViewId="0">
      <selection activeCell="H78" sqref="H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32954.474062920563</v>
      </c>
      <c r="H78" s="6">
        <f>'Fluxo de Caixa'!O8-H77</f>
        <v>65908.948125841125</v>
      </c>
    </row>
    <row r="80" spans="1:9" x14ac:dyDescent="0.25">
      <c r="F80" s="6">
        <f>SUM(F77:F78)</f>
        <v>35189.199262920563</v>
      </c>
      <c r="H80" s="6">
        <f>SUM(H77:H78)</f>
        <v>70378.398525841127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0284F-FBBB-4B45-8988-760040A13FF9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19.57031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10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35218.822537230233</v>
      </c>
      <c r="H78" s="6">
        <f>'Fluxo de Caixa'!P8-H77</f>
        <v>70437.645074460466</v>
      </c>
    </row>
    <row r="80" spans="1:9" x14ac:dyDescent="0.25">
      <c r="F80" s="6">
        <f>SUM(F77:F78)</f>
        <v>37453.547737230234</v>
      </c>
      <c r="H80" s="6">
        <f>SUM(H77:H78)</f>
        <v>74907.095474460468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B5F8-D496-4082-9870-0CEFA0F7FCE0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35593.358014602542</v>
      </c>
      <c r="H78" s="6">
        <f>'Fluxo de Caixa'!Q8-H77</f>
        <v>71186.716029205083</v>
      </c>
    </row>
    <row r="80" spans="1:9" x14ac:dyDescent="0.25">
      <c r="F80" s="6">
        <f>SUM(F77:F78)</f>
        <v>37828.083214602542</v>
      </c>
      <c r="H80" s="6">
        <f>SUM(H77:H78)</f>
        <v>75656.166429205085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2F34-4CA1-4986-9BE4-DB0FD89F5D2A}">
  <dimension ref="A1:I80"/>
  <sheetViews>
    <sheetView showGridLines="0" topLeftCell="A61" workbookViewId="0">
      <selection activeCell="H78" sqref="H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35971.638846748567</v>
      </c>
      <c r="H78" s="6">
        <f>'Fluxo de Caixa'!R8-H77</f>
        <v>71943.277693497133</v>
      </c>
    </row>
    <row r="80" spans="1:9" x14ac:dyDescent="0.25">
      <c r="F80" s="6">
        <f>SUM(F77:F78)</f>
        <v>38206.364046748567</v>
      </c>
      <c r="H80" s="6">
        <f>SUM(H77:H78)</f>
        <v>76412.728093497135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AD883-2B32-482B-B359-F11FE5D9A482}">
  <dimension ref="A1:I80"/>
  <sheetViews>
    <sheetView showGridLines="0" topLeftCell="A61" workbookViewId="0">
      <selection activeCell="H78" sqref="H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36353.702487216055</v>
      </c>
      <c r="H78" s="6">
        <f>'Fluxo de Caixa'!S8-H77</f>
        <v>72707.404974432109</v>
      </c>
    </row>
    <row r="80" spans="1:9" x14ac:dyDescent="0.25">
      <c r="F80" s="6">
        <f>SUM(F77:F78)</f>
        <v>38588.427687216055</v>
      </c>
      <c r="H80" s="6">
        <f>SUM(H77:H78)</f>
        <v>77176.855374432111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E81C-693E-43E2-A140-582335D93280}">
  <dimension ref="A1:I80"/>
  <sheetViews>
    <sheetView showGridLines="0" topLeftCell="A61" workbookViewId="0">
      <selection activeCell="H78" sqref="H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38363.516429258554</v>
      </c>
      <c r="H78" s="6">
        <f>'Fluxo de Caixa'!T8-H77</f>
        <v>76727.032858517108</v>
      </c>
    </row>
    <row r="80" spans="1:9" x14ac:dyDescent="0.25">
      <c r="F80" s="6">
        <f>SUM(F77:F78)</f>
        <v>40598.241629258555</v>
      </c>
      <c r="H80" s="6">
        <f>SUM(H77:H78)</f>
        <v>81196.48325851711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661D3-6F35-49E4-8A90-DDB3FB029C98}">
  <dimension ref="A1:I80"/>
  <sheetViews>
    <sheetView showGridLines="0" topLeftCell="A61" workbookViewId="0">
      <selection activeCell="H78" sqref="H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38769.498845551141</v>
      </c>
      <c r="H78" s="6">
        <f>'Fluxo de Caixa'!U8-H77</f>
        <v>77538.997691102282</v>
      </c>
    </row>
    <row r="80" spans="1:9" x14ac:dyDescent="0.25">
      <c r="F80" s="6">
        <f>SUM(F77:F78)</f>
        <v>41004.224045551142</v>
      </c>
      <c r="H80" s="6">
        <f>SUM(H77:H78)</f>
        <v>82008.448091102284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633F-7718-41E0-B254-7D94F08E3AE5}">
  <dimension ref="A1:I80"/>
  <sheetViews>
    <sheetView showGridLines="0" topLeftCell="A61" workbookViewId="0">
      <selection activeCell="H78" sqref="H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39179.541086006655</v>
      </c>
      <c r="H78" s="6">
        <f>'Fluxo de Caixa'!V8-H77</f>
        <v>78359.08217201331</v>
      </c>
    </row>
    <row r="80" spans="1:9" x14ac:dyDescent="0.25">
      <c r="F80" s="6">
        <f>SUM(F77:F78)</f>
        <v>41414.266286006656</v>
      </c>
      <c r="H80" s="6">
        <f>SUM(H77:H78)</f>
        <v>82828.532572013311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276CD-AD52-48A4-9537-CF54A789AC4F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39593.683748866722</v>
      </c>
      <c r="H78" s="6">
        <f>'Fluxo de Caixa'!W8-H77</f>
        <v>79187.367497733445</v>
      </c>
    </row>
    <row r="80" spans="1:9" x14ac:dyDescent="0.25">
      <c r="F80" s="6">
        <f>SUM(F77:F78)</f>
        <v>41828.408948866723</v>
      </c>
      <c r="H80" s="6">
        <f>SUM(H77:H78)</f>
        <v>83656.817897733446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3D88-067A-4549-A537-F33C3E568730}">
  <dimension ref="A1:I80"/>
  <sheetViews>
    <sheetView showGridLines="0" topLeftCell="A61" workbookViewId="0">
      <selection activeCell="H78" sqref="H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40011.967838355391</v>
      </c>
      <c r="H78" s="6">
        <f>'Fluxo de Caixa'!X8-H77</f>
        <v>80023.935676710782</v>
      </c>
    </row>
    <row r="80" spans="1:9" x14ac:dyDescent="0.25">
      <c r="F80" s="6">
        <f>SUM(F77:F78)</f>
        <v>42246.693038355392</v>
      </c>
      <c r="H80" s="6">
        <f>SUM(H77:H78)</f>
        <v>84493.386076710784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05CC-7FA9-411A-8463-41C1528DC474}">
  <dimension ref="A1:I80"/>
  <sheetViews>
    <sheetView showGridLines="0" topLeftCell="A61" workbookViewId="0">
      <selection activeCell="H78" sqref="H78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40434.434768738953</v>
      </c>
      <c r="H78" s="6">
        <f>'Fluxo de Caixa'!Y8-H77</f>
        <v>80868.869537477905</v>
      </c>
    </row>
    <row r="80" spans="1:9" x14ac:dyDescent="0.25">
      <c r="F80" s="6">
        <f>SUM(F77:F78)</f>
        <v>42669.159968738953</v>
      </c>
      <c r="H80" s="6">
        <f>SUM(H77:H78)</f>
        <v>85338.319937477907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27C14-CD85-4FE1-B18B-597CE0A9A467}">
  <dimension ref="A1:I80"/>
  <sheetViews>
    <sheetView showGridLines="0" topLeftCell="H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40861.126368426339</v>
      </c>
      <c r="H78" s="6">
        <f>'Fluxo de Caixa'!Z8-H77</f>
        <v>81722.252736852679</v>
      </c>
    </row>
    <row r="80" spans="1:9" x14ac:dyDescent="0.25">
      <c r="F80" s="6">
        <f>SUM(F77:F78)</f>
        <v>43095.85156842634</v>
      </c>
      <c r="H80" s="6">
        <f>SUM(H77:H78)</f>
        <v>86191.70313685268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15B0E-D172-499C-8B9F-1BFA38DEB21D}">
  <dimension ref="A1:I80"/>
  <sheetViews>
    <sheetView showGridLines="0" topLeftCell="E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41292.084884110598</v>
      </c>
      <c r="H78" s="6">
        <f>'Fluxo de Caixa'!AA8-H77</f>
        <v>82584.169768221196</v>
      </c>
    </row>
    <row r="80" spans="1:9" x14ac:dyDescent="0.25">
      <c r="F80" s="6">
        <f>SUM(F77:F78)</f>
        <v>43526.810084110599</v>
      </c>
      <c r="H80" s="6">
        <f>SUM(H77:H78)</f>
        <v>87053.620168221198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ADE29-3EFE-4544-A97F-80572E9EC174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41727.352984951707</v>
      </c>
      <c r="H78" s="6">
        <f>'Fluxo de Caixa'!AB8-H77</f>
        <v>83454.705969903414</v>
      </c>
    </row>
    <row r="80" spans="1:9" x14ac:dyDescent="0.25">
      <c r="F80" s="6">
        <f>SUM(F77:F78)</f>
        <v>43962.078184951708</v>
      </c>
      <c r="H80" s="6">
        <f>SUM(H77:H78)</f>
        <v>87924.156369903416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7339-9761-4518-BB09-2338B92C702A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42166.973766801224</v>
      </c>
      <c r="H78" s="6">
        <f>'Fluxo de Caixa'!AC8-H77</f>
        <v>84333.947533602448</v>
      </c>
    </row>
    <row r="80" spans="1:9" x14ac:dyDescent="0.25">
      <c r="F80" s="6">
        <f>SUM(F77:F78)</f>
        <v>44401.698966801225</v>
      </c>
      <c r="H80" s="6">
        <f>SUM(H77:H78)</f>
        <v>88803.397933602449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A31C-E977-40F3-BD43-EFD36FFF82F3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42610.99075646924</v>
      </c>
      <c r="H78" s="6">
        <f>'Fluxo de Caixa'!AD8-H77</f>
        <v>85221.981512938481</v>
      </c>
    </row>
    <row r="80" spans="1:9" x14ac:dyDescent="0.25">
      <c r="F80" s="6">
        <f>SUM(F77:F78)</f>
        <v>44845.715956469241</v>
      </c>
      <c r="H80" s="6">
        <f>SUM(H77:H78)</f>
        <v>89691.431912938482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443A-2CB5-4F38-B780-52B54286497B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43059.447916033932</v>
      </c>
      <c r="H78" s="6">
        <f>'Fluxo de Caixa'!AE8-H77</f>
        <v>86118.895832067865</v>
      </c>
    </row>
    <row r="80" spans="1:9" x14ac:dyDescent="0.25">
      <c r="F80" s="6">
        <f>SUM(F77:F78)</f>
        <v>45294.173116033933</v>
      </c>
      <c r="H80" s="6">
        <f>SUM(H77:H78)</f>
        <v>90588.346232067866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4CF75-9246-4FB8-B191-07EDF7D5BA51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43512.389647194272</v>
      </c>
      <c r="H78" s="6">
        <f>'Fluxo de Caixa'!AF8-H77</f>
        <v>87024.779294388543</v>
      </c>
    </row>
    <row r="80" spans="1:9" x14ac:dyDescent="0.25">
      <c r="F80" s="6">
        <f>SUM(F77:F78)</f>
        <v>45747.114847194272</v>
      </c>
      <c r="H80" s="6">
        <f>SUM(H77:H78)</f>
        <v>91494.229694388545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4213-DF35-40F6-9CF9-721799D89695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43969.860795666216</v>
      </c>
      <c r="H78" s="6">
        <f>'Fluxo de Caixa'!AG8-H77</f>
        <v>87939.721591332433</v>
      </c>
    </row>
    <row r="80" spans="1:9" x14ac:dyDescent="0.25">
      <c r="F80" s="6">
        <f>SUM(F77:F78)</f>
        <v>46204.585995666217</v>
      </c>
      <c r="H80" s="6">
        <f>SUM(H77:H78)</f>
        <v>92409.171991332434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BEE2-DC46-4A24-A194-6BBE9533752D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44431.906655622879</v>
      </c>
      <c r="H78" s="6">
        <f>'Fluxo de Caixa'!AH8-H77</f>
        <v>88863.813311245758</v>
      </c>
    </row>
    <row r="80" spans="1:9" x14ac:dyDescent="0.25">
      <c r="F80" s="6">
        <f>SUM(F77:F78)</f>
        <v>46666.63185562288</v>
      </c>
      <c r="H80" s="6">
        <f>SUM(H77:H78)</f>
        <v>93333.26371124576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D284-1C2B-4EF0-AE52-FE4AEBCC1C4A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44898.572974179107</v>
      </c>
      <c r="H78" s="6">
        <f>'Fluxo de Caixa'!AI8-H77</f>
        <v>89797.145948358215</v>
      </c>
    </row>
    <row r="80" spans="1:9" x14ac:dyDescent="0.25">
      <c r="F80" s="6">
        <f>SUM(F77:F78)</f>
        <v>47133.298174179108</v>
      </c>
      <c r="H80" s="6">
        <f>SUM(H77:H78)</f>
        <v>94266.596348358216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3196A-442B-46BF-B12E-D8E9883B4BFB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45369.905955920898</v>
      </c>
      <c r="H78" s="6">
        <f>'Fluxo de Caixa'!AJ8-H77</f>
        <v>90739.811911841796</v>
      </c>
    </row>
    <row r="80" spans="1:9" x14ac:dyDescent="0.25">
      <c r="F80" s="6">
        <f>SUM(F77:F78)</f>
        <v>47604.631155920899</v>
      </c>
      <c r="H80" s="6">
        <f>SUM(H77:H78)</f>
        <v>95209.262311841798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8289B-923F-4CF5-83B8-CCE5798DCE0C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45845.952267480112</v>
      </c>
      <c r="H78" s="6">
        <f>'Fluxo de Caixa'!AK8-H77</f>
        <v>91691.904534960224</v>
      </c>
    </row>
    <row r="80" spans="1:9" x14ac:dyDescent="0.25">
      <c r="F80" s="6">
        <f>SUM(F77:F78)</f>
        <v>48080.677467480113</v>
      </c>
      <c r="H80" s="6">
        <f>SUM(H77:H78)</f>
        <v>96161.354934960225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3D39-CB0F-4D09-8076-6D342423A59E}">
  <dimension ref="A1:I80"/>
  <sheetViews>
    <sheetView showGridLines="0" topLeftCell="A61" workbookViewId="0">
      <selection activeCell="H79" sqref="H79"/>
    </sheetView>
  </sheetViews>
  <sheetFormatPr defaultRowHeight="15" x14ac:dyDescent="0.25"/>
  <cols>
    <col min="1" max="1" width="12.140625" style="4" bestFit="1" customWidth="1"/>
    <col min="2" max="2" width="26.28515625" style="4" bestFit="1" customWidth="1"/>
    <col min="3" max="3" width="11.42578125" style="4" bestFit="1" customWidth="1"/>
    <col min="4" max="4" width="13.7109375" style="4" bestFit="1" customWidth="1"/>
    <col min="5" max="5" width="15.85546875" style="4" bestFit="1" customWidth="1"/>
    <col min="6" max="6" width="9.5703125" style="4" bestFit="1" customWidth="1"/>
    <col min="7" max="7" width="14.42578125" style="4" bestFit="1" customWidth="1"/>
    <col min="8" max="8" width="10.5703125" style="4" bestFit="1" customWidth="1"/>
    <col min="9" max="9" width="11.28515625" style="4" bestFit="1" customWidth="1"/>
    <col min="10" max="16384" width="9.140625" style="4"/>
  </cols>
  <sheetData>
    <row r="1" spans="1:9" x14ac:dyDescent="0.25">
      <c r="A1" s="29" t="s">
        <v>19</v>
      </c>
      <c r="B1" s="29" t="s">
        <v>76</v>
      </c>
      <c r="C1" s="29" t="s">
        <v>22</v>
      </c>
      <c r="D1" s="29" t="s">
        <v>17</v>
      </c>
      <c r="E1" s="29" t="s">
        <v>18</v>
      </c>
      <c r="F1" s="29" t="s">
        <v>8</v>
      </c>
      <c r="G1" s="29" t="s">
        <v>96</v>
      </c>
      <c r="H1" s="29" t="s">
        <v>8</v>
      </c>
      <c r="I1" s="29"/>
    </row>
    <row r="2" spans="1:9" x14ac:dyDescent="0.25">
      <c r="A2" s="4" t="s">
        <v>21</v>
      </c>
      <c r="B2" s="4" t="s">
        <v>20</v>
      </c>
      <c r="C2" s="4" t="s">
        <v>23</v>
      </c>
      <c r="D2" s="4">
        <v>26</v>
      </c>
      <c r="E2" s="5">
        <v>3.7179000000000002</v>
      </c>
      <c r="F2" s="5">
        <f t="shared" ref="F2:F33" si="0">E2*D2</f>
        <v>96.665400000000005</v>
      </c>
      <c r="G2" s="6">
        <f>E2*$D$78</f>
        <v>7.4358000000000004</v>
      </c>
      <c r="H2" s="6">
        <f t="shared" ref="H2:H33" si="1">G2*D2</f>
        <v>193.33080000000001</v>
      </c>
      <c r="I2" s="6"/>
    </row>
    <row r="3" spans="1:9" x14ac:dyDescent="0.25">
      <c r="A3" s="4" t="s">
        <v>21</v>
      </c>
      <c r="B3" s="4" t="s">
        <v>20</v>
      </c>
      <c r="C3" s="4" t="s">
        <v>24</v>
      </c>
      <c r="D3" s="4">
        <v>26</v>
      </c>
      <c r="E3" s="5">
        <v>3.3939000000000004</v>
      </c>
      <c r="F3" s="5">
        <f t="shared" si="0"/>
        <v>88.241400000000013</v>
      </c>
      <c r="G3" s="6">
        <f t="shared" ref="G3:G66" si="2">E3*$D$78</f>
        <v>6.7878000000000007</v>
      </c>
      <c r="H3" s="6">
        <f t="shared" si="1"/>
        <v>176.48280000000003</v>
      </c>
      <c r="I3" s="6"/>
    </row>
    <row r="4" spans="1:9" x14ac:dyDescent="0.25">
      <c r="A4" s="4" t="s">
        <v>21</v>
      </c>
      <c r="B4" s="4" t="s">
        <v>26</v>
      </c>
      <c r="C4" s="4" t="s">
        <v>23</v>
      </c>
      <c r="D4" s="4">
        <v>26</v>
      </c>
      <c r="E4" s="5">
        <v>2.6649000000000003</v>
      </c>
      <c r="F4" s="5">
        <f t="shared" si="0"/>
        <v>69.287400000000005</v>
      </c>
      <c r="G4" s="6">
        <f t="shared" si="2"/>
        <v>5.3298000000000005</v>
      </c>
      <c r="H4" s="6">
        <f t="shared" si="1"/>
        <v>138.57480000000001</v>
      </c>
      <c r="I4" s="6"/>
    </row>
    <row r="5" spans="1:9" x14ac:dyDescent="0.25">
      <c r="A5" s="4" t="s">
        <v>21</v>
      </c>
      <c r="B5" s="4" t="s">
        <v>26</v>
      </c>
      <c r="C5" s="4" t="s">
        <v>24</v>
      </c>
      <c r="D5" s="4">
        <v>26</v>
      </c>
      <c r="E5" s="5">
        <v>2.6649000000000003</v>
      </c>
      <c r="F5" s="5">
        <f t="shared" si="0"/>
        <v>69.287400000000005</v>
      </c>
      <c r="G5" s="6">
        <f t="shared" si="2"/>
        <v>5.3298000000000005</v>
      </c>
      <c r="H5" s="6">
        <f t="shared" si="1"/>
        <v>138.57480000000001</v>
      </c>
      <c r="I5" s="6"/>
    </row>
    <row r="6" spans="1:9" x14ac:dyDescent="0.25">
      <c r="A6" s="4" t="s">
        <v>21</v>
      </c>
      <c r="B6" s="4" t="s">
        <v>28</v>
      </c>
      <c r="C6" s="4" t="s">
        <v>24</v>
      </c>
      <c r="D6" s="4">
        <v>26</v>
      </c>
      <c r="E6" s="5">
        <v>2.1789000000000001</v>
      </c>
      <c r="F6" s="5">
        <f t="shared" si="0"/>
        <v>56.651400000000002</v>
      </c>
      <c r="G6" s="6">
        <f t="shared" si="2"/>
        <v>4.3578000000000001</v>
      </c>
      <c r="H6" s="6">
        <f t="shared" si="1"/>
        <v>113.3028</v>
      </c>
      <c r="I6" s="6"/>
    </row>
    <row r="7" spans="1:9" x14ac:dyDescent="0.25">
      <c r="A7" s="4" t="s">
        <v>21</v>
      </c>
      <c r="B7" s="4" t="s">
        <v>28</v>
      </c>
      <c r="C7" s="4" t="s">
        <v>27</v>
      </c>
      <c r="D7" s="4">
        <v>26</v>
      </c>
      <c r="E7" s="5">
        <v>2.9079000000000002</v>
      </c>
      <c r="F7" s="5">
        <f t="shared" si="0"/>
        <v>75.605400000000003</v>
      </c>
      <c r="G7" s="6">
        <f t="shared" si="2"/>
        <v>5.8158000000000003</v>
      </c>
      <c r="H7" s="6">
        <f t="shared" si="1"/>
        <v>151.21080000000001</v>
      </c>
      <c r="I7" s="6"/>
    </row>
    <row r="8" spans="1:9" x14ac:dyDescent="0.25">
      <c r="A8" s="4" t="s">
        <v>21</v>
      </c>
      <c r="B8" s="4" t="s">
        <v>29</v>
      </c>
      <c r="C8" s="4" t="s">
        <v>24</v>
      </c>
      <c r="D8" s="4">
        <v>26</v>
      </c>
      <c r="E8" s="5">
        <v>1.8549</v>
      </c>
      <c r="F8" s="5">
        <f t="shared" si="0"/>
        <v>48.227400000000003</v>
      </c>
      <c r="G8" s="6">
        <f t="shared" si="2"/>
        <v>3.7098</v>
      </c>
      <c r="H8" s="6">
        <f t="shared" si="1"/>
        <v>96.454800000000006</v>
      </c>
      <c r="I8" s="6"/>
    </row>
    <row r="9" spans="1:9" x14ac:dyDescent="0.25">
      <c r="A9" s="4" t="s">
        <v>21</v>
      </c>
      <c r="B9" s="4" t="s">
        <v>29</v>
      </c>
      <c r="C9" s="4" t="s">
        <v>27</v>
      </c>
      <c r="D9" s="4">
        <v>26</v>
      </c>
      <c r="E9" s="5">
        <v>2.9079000000000002</v>
      </c>
      <c r="F9" s="5">
        <f t="shared" si="0"/>
        <v>75.605400000000003</v>
      </c>
      <c r="G9" s="6">
        <f t="shared" si="2"/>
        <v>5.8158000000000003</v>
      </c>
      <c r="H9" s="6">
        <f t="shared" si="1"/>
        <v>151.21080000000001</v>
      </c>
      <c r="I9" s="6"/>
    </row>
    <row r="10" spans="1:9" x14ac:dyDescent="0.25">
      <c r="A10" s="4" t="s">
        <v>21</v>
      </c>
      <c r="B10" s="4" t="s">
        <v>30</v>
      </c>
      <c r="C10" s="4" t="s">
        <v>23</v>
      </c>
      <c r="D10" s="4">
        <v>26</v>
      </c>
      <c r="E10" s="5">
        <v>2.8269000000000006</v>
      </c>
      <c r="F10" s="5">
        <f t="shared" si="0"/>
        <v>73.499400000000023</v>
      </c>
      <c r="G10" s="6">
        <f t="shared" si="2"/>
        <v>5.6538000000000013</v>
      </c>
      <c r="H10" s="6">
        <f t="shared" si="1"/>
        <v>146.99880000000005</v>
      </c>
      <c r="I10" s="6"/>
    </row>
    <row r="11" spans="1:9" x14ac:dyDescent="0.25">
      <c r="A11" s="4" t="s">
        <v>21</v>
      </c>
      <c r="B11" s="4" t="s">
        <v>30</v>
      </c>
      <c r="C11" s="4" t="s">
        <v>24</v>
      </c>
      <c r="D11" s="4">
        <v>26</v>
      </c>
      <c r="E11" s="5">
        <v>2.2599</v>
      </c>
      <c r="F11" s="5">
        <f t="shared" si="0"/>
        <v>58.757400000000004</v>
      </c>
      <c r="G11" s="6">
        <f t="shared" si="2"/>
        <v>4.5198</v>
      </c>
      <c r="H11" s="6">
        <f t="shared" si="1"/>
        <v>117.51480000000001</v>
      </c>
      <c r="I11" s="6"/>
    </row>
    <row r="12" spans="1:9" x14ac:dyDescent="0.25">
      <c r="A12" s="4" t="s">
        <v>31</v>
      </c>
      <c r="B12" s="4" t="s">
        <v>32</v>
      </c>
      <c r="C12" s="4" t="s">
        <v>24</v>
      </c>
      <c r="D12" s="4">
        <v>26</v>
      </c>
      <c r="E12" s="5">
        <v>2.2599</v>
      </c>
      <c r="F12" s="5">
        <f t="shared" si="0"/>
        <v>58.757400000000004</v>
      </c>
      <c r="G12" s="6">
        <f t="shared" si="2"/>
        <v>4.5198</v>
      </c>
      <c r="H12" s="6">
        <f t="shared" si="1"/>
        <v>117.51480000000001</v>
      </c>
      <c r="I12" s="6"/>
    </row>
    <row r="13" spans="1:9" x14ac:dyDescent="0.25">
      <c r="A13" s="4" t="s">
        <v>31</v>
      </c>
      <c r="B13" s="4" t="s">
        <v>34</v>
      </c>
      <c r="C13" s="4" t="s">
        <v>24</v>
      </c>
      <c r="D13" s="4">
        <v>12</v>
      </c>
      <c r="E13" s="5">
        <v>2.0979000000000001</v>
      </c>
      <c r="F13" s="5">
        <f t="shared" si="0"/>
        <v>25.174800000000001</v>
      </c>
      <c r="G13" s="6">
        <f t="shared" si="2"/>
        <v>4.1958000000000002</v>
      </c>
      <c r="H13" s="6">
        <f t="shared" si="1"/>
        <v>50.349600000000002</v>
      </c>
      <c r="I13" s="6"/>
    </row>
    <row r="14" spans="1:9" x14ac:dyDescent="0.25">
      <c r="A14" s="4" t="s">
        <v>31</v>
      </c>
      <c r="B14" s="4" t="s">
        <v>38</v>
      </c>
      <c r="C14" s="4" t="s">
        <v>24</v>
      </c>
      <c r="D14" s="4">
        <v>12</v>
      </c>
      <c r="E14" s="5">
        <v>1.9845000000000002</v>
      </c>
      <c r="F14" s="5">
        <f t="shared" si="0"/>
        <v>23.814</v>
      </c>
      <c r="G14" s="6">
        <f t="shared" si="2"/>
        <v>3.9690000000000003</v>
      </c>
      <c r="H14" s="6">
        <f t="shared" si="1"/>
        <v>47.628</v>
      </c>
      <c r="I14" s="6"/>
    </row>
    <row r="15" spans="1:9" x14ac:dyDescent="0.25">
      <c r="A15" s="4" t="s">
        <v>31</v>
      </c>
      <c r="B15" s="4" t="s">
        <v>35</v>
      </c>
      <c r="C15" s="4" t="s">
        <v>24</v>
      </c>
      <c r="D15" s="4">
        <v>26</v>
      </c>
      <c r="E15" s="5">
        <v>2.2599</v>
      </c>
      <c r="F15" s="5">
        <f t="shared" si="0"/>
        <v>58.757400000000004</v>
      </c>
      <c r="G15" s="6">
        <f t="shared" si="2"/>
        <v>4.5198</v>
      </c>
      <c r="H15" s="6">
        <f t="shared" si="1"/>
        <v>117.51480000000001</v>
      </c>
      <c r="I15" s="6"/>
    </row>
    <row r="16" spans="1:9" x14ac:dyDescent="0.25">
      <c r="A16" s="4" t="s">
        <v>31</v>
      </c>
      <c r="B16" s="4" t="s">
        <v>28</v>
      </c>
      <c r="C16" s="4" t="s">
        <v>24</v>
      </c>
      <c r="D16" s="4">
        <v>26</v>
      </c>
      <c r="E16" s="5">
        <v>1.8549</v>
      </c>
      <c r="F16" s="5">
        <f t="shared" si="0"/>
        <v>48.227400000000003</v>
      </c>
      <c r="G16" s="6">
        <f t="shared" si="2"/>
        <v>3.7098</v>
      </c>
      <c r="H16" s="6">
        <f t="shared" si="1"/>
        <v>96.454800000000006</v>
      </c>
      <c r="I16" s="6"/>
    </row>
    <row r="17" spans="1:9" x14ac:dyDescent="0.25">
      <c r="A17" s="4" t="s">
        <v>31</v>
      </c>
      <c r="B17" s="4" t="s">
        <v>36</v>
      </c>
      <c r="C17" s="4" t="s">
        <v>24</v>
      </c>
      <c r="D17" s="4">
        <v>6</v>
      </c>
      <c r="E17" s="5">
        <v>2.0169000000000001</v>
      </c>
      <c r="F17" s="5">
        <f t="shared" si="0"/>
        <v>12.101400000000002</v>
      </c>
      <c r="G17" s="6">
        <f t="shared" si="2"/>
        <v>4.0338000000000003</v>
      </c>
      <c r="H17" s="6">
        <f t="shared" si="1"/>
        <v>24.202800000000003</v>
      </c>
      <c r="I17" s="6"/>
    </row>
    <row r="18" spans="1:9" x14ac:dyDescent="0.25">
      <c r="A18" s="4" t="s">
        <v>31</v>
      </c>
      <c r="B18" s="4" t="s">
        <v>37</v>
      </c>
      <c r="C18" s="4" t="s">
        <v>24</v>
      </c>
      <c r="D18" s="4">
        <v>6</v>
      </c>
      <c r="E18" s="5">
        <v>2.0169000000000001</v>
      </c>
      <c r="F18" s="5">
        <f t="shared" si="0"/>
        <v>12.101400000000002</v>
      </c>
      <c r="G18" s="6">
        <f t="shared" si="2"/>
        <v>4.0338000000000003</v>
      </c>
      <c r="H18" s="6">
        <f t="shared" si="1"/>
        <v>24.202800000000003</v>
      </c>
      <c r="I18" s="6"/>
    </row>
    <row r="19" spans="1:9" x14ac:dyDescent="0.25">
      <c r="A19" s="4" t="s">
        <v>31</v>
      </c>
      <c r="B19" s="4" t="s">
        <v>39</v>
      </c>
      <c r="C19" s="4" t="s">
        <v>24</v>
      </c>
      <c r="D19" s="4">
        <v>6</v>
      </c>
      <c r="E19" s="5">
        <v>1.9845000000000002</v>
      </c>
      <c r="F19" s="5">
        <f t="shared" si="0"/>
        <v>11.907</v>
      </c>
      <c r="G19" s="6">
        <f t="shared" si="2"/>
        <v>3.9690000000000003</v>
      </c>
      <c r="H19" s="6">
        <f t="shared" si="1"/>
        <v>23.814</v>
      </c>
      <c r="I19" s="6"/>
    </row>
    <row r="20" spans="1:9" x14ac:dyDescent="0.25">
      <c r="A20" s="4" t="s">
        <v>40</v>
      </c>
      <c r="B20" s="4" t="s">
        <v>41</v>
      </c>
      <c r="C20" s="4" t="s">
        <v>24</v>
      </c>
      <c r="D20" s="4">
        <v>6</v>
      </c>
      <c r="E20" s="5">
        <v>2.0249999999999999</v>
      </c>
      <c r="F20" s="5">
        <f t="shared" si="0"/>
        <v>12.149999999999999</v>
      </c>
      <c r="G20" s="6">
        <f t="shared" si="2"/>
        <v>4.05</v>
      </c>
      <c r="H20" s="6">
        <f t="shared" si="1"/>
        <v>24.299999999999997</v>
      </c>
      <c r="I20" s="6"/>
    </row>
    <row r="21" spans="1:9" x14ac:dyDescent="0.25">
      <c r="A21" s="4" t="s">
        <v>40</v>
      </c>
      <c r="B21" s="4" t="s">
        <v>42</v>
      </c>
      <c r="C21" s="4" t="s">
        <v>24</v>
      </c>
      <c r="D21" s="4">
        <v>6</v>
      </c>
      <c r="E21" s="5">
        <v>2.0249999999999999</v>
      </c>
      <c r="F21" s="5">
        <f t="shared" si="0"/>
        <v>12.149999999999999</v>
      </c>
      <c r="G21" s="6">
        <f t="shared" si="2"/>
        <v>4.05</v>
      </c>
      <c r="H21" s="6">
        <f t="shared" si="1"/>
        <v>24.299999999999997</v>
      </c>
      <c r="I21" s="6"/>
    </row>
    <row r="22" spans="1:9" x14ac:dyDescent="0.25">
      <c r="A22" s="4" t="s">
        <v>40</v>
      </c>
      <c r="B22" s="4" t="s">
        <v>43</v>
      </c>
      <c r="C22" s="4" t="s">
        <v>24</v>
      </c>
      <c r="D22" s="4">
        <v>6</v>
      </c>
      <c r="E22" s="5">
        <v>2.0249999999999999</v>
      </c>
      <c r="F22" s="5">
        <f t="shared" si="0"/>
        <v>12.149999999999999</v>
      </c>
      <c r="G22" s="6">
        <f t="shared" si="2"/>
        <v>4.05</v>
      </c>
      <c r="H22" s="6">
        <f t="shared" si="1"/>
        <v>24.299999999999997</v>
      </c>
      <c r="I22" s="6"/>
    </row>
    <row r="23" spans="1:9" x14ac:dyDescent="0.25">
      <c r="A23" s="4" t="s">
        <v>40</v>
      </c>
      <c r="B23" s="4" t="s">
        <v>44</v>
      </c>
      <c r="C23" s="4" t="s">
        <v>24</v>
      </c>
      <c r="D23" s="4">
        <v>6</v>
      </c>
      <c r="E23" s="5">
        <v>2.0249999999999999</v>
      </c>
      <c r="F23" s="5">
        <f t="shared" si="0"/>
        <v>12.149999999999999</v>
      </c>
      <c r="G23" s="6">
        <f t="shared" si="2"/>
        <v>4.05</v>
      </c>
      <c r="H23" s="6">
        <f t="shared" si="1"/>
        <v>24.299999999999997</v>
      </c>
      <c r="I23" s="6"/>
    </row>
    <row r="24" spans="1:9" x14ac:dyDescent="0.25">
      <c r="A24" s="4" t="s">
        <v>40</v>
      </c>
      <c r="B24" s="4" t="s">
        <v>45</v>
      </c>
      <c r="C24" s="4" t="s">
        <v>24</v>
      </c>
      <c r="D24" s="4">
        <v>6</v>
      </c>
      <c r="E24" s="5">
        <v>2.0249999999999999</v>
      </c>
      <c r="F24" s="5">
        <f t="shared" si="0"/>
        <v>12.149999999999999</v>
      </c>
      <c r="G24" s="6">
        <f t="shared" si="2"/>
        <v>4.05</v>
      </c>
      <c r="H24" s="6">
        <f t="shared" si="1"/>
        <v>24.299999999999997</v>
      </c>
      <c r="I24" s="6"/>
    </row>
    <row r="25" spans="1:9" x14ac:dyDescent="0.25">
      <c r="A25" s="4" t="s">
        <v>46</v>
      </c>
      <c r="B25" s="4" t="s">
        <v>47</v>
      </c>
      <c r="C25" s="4" t="s">
        <v>25</v>
      </c>
      <c r="D25" s="4">
        <v>5</v>
      </c>
      <c r="E25" s="5">
        <v>2.9889000000000001</v>
      </c>
      <c r="F25" s="5">
        <f t="shared" si="0"/>
        <v>14.944500000000001</v>
      </c>
      <c r="G25" s="6">
        <f t="shared" si="2"/>
        <v>5.9778000000000002</v>
      </c>
      <c r="H25" s="6">
        <f t="shared" si="1"/>
        <v>29.889000000000003</v>
      </c>
      <c r="I25" s="6"/>
    </row>
    <row r="26" spans="1:9" x14ac:dyDescent="0.25">
      <c r="A26" s="4" t="s">
        <v>46</v>
      </c>
      <c r="B26" s="4" t="s">
        <v>48</v>
      </c>
      <c r="C26" s="4" t="s">
        <v>25</v>
      </c>
      <c r="D26" s="4">
        <v>5</v>
      </c>
      <c r="E26" s="5">
        <v>2.9889000000000001</v>
      </c>
      <c r="F26" s="5">
        <f t="shared" si="0"/>
        <v>14.944500000000001</v>
      </c>
      <c r="G26" s="6">
        <f t="shared" si="2"/>
        <v>5.9778000000000002</v>
      </c>
      <c r="H26" s="6">
        <f t="shared" si="1"/>
        <v>29.889000000000003</v>
      </c>
      <c r="I26" s="6"/>
    </row>
    <row r="27" spans="1:9" x14ac:dyDescent="0.25">
      <c r="A27" s="4" t="s">
        <v>46</v>
      </c>
      <c r="B27" s="4" t="s">
        <v>49</v>
      </c>
      <c r="C27" s="4" t="s">
        <v>25</v>
      </c>
      <c r="D27" s="4">
        <v>5</v>
      </c>
      <c r="E27" s="5">
        <v>2.9889000000000001</v>
      </c>
      <c r="F27" s="5">
        <f t="shared" si="0"/>
        <v>14.944500000000001</v>
      </c>
      <c r="G27" s="6">
        <f t="shared" si="2"/>
        <v>5.9778000000000002</v>
      </c>
      <c r="H27" s="6">
        <f t="shared" si="1"/>
        <v>29.889000000000003</v>
      </c>
      <c r="I27" s="6"/>
    </row>
    <row r="28" spans="1:9" x14ac:dyDescent="0.25">
      <c r="A28" s="4" t="s">
        <v>46</v>
      </c>
      <c r="B28" s="4" t="s">
        <v>50</v>
      </c>
      <c r="C28" s="4" t="s">
        <v>25</v>
      </c>
      <c r="D28" s="4">
        <v>5</v>
      </c>
      <c r="E28" s="5">
        <v>2.9889000000000001</v>
      </c>
      <c r="F28" s="5">
        <f t="shared" si="0"/>
        <v>14.944500000000001</v>
      </c>
      <c r="G28" s="6">
        <f t="shared" si="2"/>
        <v>5.9778000000000002</v>
      </c>
      <c r="H28" s="6">
        <f t="shared" si="1"/>
        <v>29.889000000000003</v>
      </c>
      <c r="I28" s="6"/>
    </row>
    <row r="29" spans="1:9" x14ac:dyDescent="0.25">
      <c r="A29" s="4" t="s">
        <v>46</v>
      </c>
      <c r="B29" s="4" t="s">
        <v>51</v>
      </c>
      <c r="C29" s="4" t="s">
        <v>25</v>
      </c>
      <c r="D29" s="4">
        <v>5</v>
      </c>
      <c r="E29" s="5">
        <v>2.9889000000000001</v>
      </c>
      <c r="F29" s="5">
        <f t="shared" si="0"/>
        <v>14.944500000000001</v>
      </c>
      <c r="G29" s="6">
        <f t="shared" si="2"/>
        <v>5.9778000000000002</v>
      </c>
      <c r="H29" s="6">
        <f t="shared" si="1"/>
        <v>29.889000000000003</v>
      </c>
      <c r="I29" s="6"/>
    </row>
    <row r="30" spans="1:9" x14ac:dyDescent="0.25">
      <c r="A30" s="4" t="s">
        <v>46</v>
      </c>
      <c r="B30" s="4" t="s">
        <v>52</v>
      </c>
      <c r="C30" s="4" t="s">
        <v>25</v>
      </c>
      <c r="D30" s="4">
        <v>5</v>
      </c>
      <c r="E30" s="5">
        <v>2.9889000000000001</v>
      </c>
      <c r="F30" s="5">
        <f t="shared" si="0"/>
        <v>14.944500000000001</v>
      </c>
      <c r="G30" s="6">
        <f t="shared" si="2"/>
        <v>5.9778000000000002</v>
      </c>
      <c r="H30" s="6">
        <f t="shared" si="1"/>
        <v>29.889000000000003</v>
      </c>
      <c r="I30" s="6"/>
    </row>
    <row r="31" spans="1:9" x14ac:dyDescent="0.25">
      <c r="A31" s="4" t="s">
        <v>46</v>
      </c>
      <c r="B31" s="4" t="s">
        <v>53</v>
      </c>
      <c r="C31" s="4" t="s">
        <v>25</v>
      </c>
      <c r="D31" s="4">
        <v>5</v>
      </c>
      <c r="E31" s="5">
        <v>2.9889000000000001</v>
      </c>
      <c r="F31" s="5">
        <f t="shared" si="0"/>
        <v>14.944500000000001</v>
      </c>
      <c r="G31" s="6">
        <f t="shared" si="2"/>
        <v>5.9778000000000002</v>
      </c>
      <c r="H31" s="6">
        <f t="shared" si="1"/>
        <v>29.889000000000003</v>
      </c>
      <c r="I31" s="6"/>
    </row>
    <row r="32" spans="1:9" x14ac:dyDescent="0.25">
      <c r="A32" s="4" t="s">
        <v>46</v>
      </c>
      <c r="B32" s="4" t="s">
        <v>54</v>
      </c>
      <c r="C32" s="4" t="s">
        <v>25</v>
      </c>
      <c r="D32" s="4">
        <v>5</v>
      </c>
      <c r="E32" s="5">
        <v>2.9889000000000001</v>
      </c>
      <c r="F32" s="5">
        <f t="shared" si="0"/>
        <v>14.944500000000001</v>
      </c>
      <c r="G32" s="6">
        <f t="shared" si="2"/>
        <v>5.9778000000000002</v>
      </c>
      <c r="H32" s="6">
        <f t="shared" si="1"/>
        <v>29.889000000000003</v>
      </c>
      <c r="I32" s="6"/>
    </row>
    <row r="33" spans="1:9" x14ac:dyDescent="0.25">
      <c r="A33" s="4" t="s">
        <v>55</v>
      </c>
      <c r="B33" s="4" t="s">
        <v>56</v>
      </c>
      <c r="C33" s="4" t="s">
        <v>25</v>
      </c>
      <c r="D33" s="4">
        <v>5</v>
      </c>
      <c r="E33" s="5">
        <v>0.80190000000000006</v>
      </c>
      <c r="F33" s="5">
        <f t="shared" si="0"/>
        <v>4.0095000000000001</v>
      </c>
      <c r="G33" s="6">
        <f t="shared" si="2"/>
        <v>1.6038000000000001</v>
      </c>
      <c r="H33" s="6">
        <f t="shared" si="1"/>
        <v>8.0190000000000001</v>
      </c>
      <c r="I33" s="6"/>
    </row>
    <row r="34" spans="1:9" x14ac:dyDescent="0.25">
      <c r="A34" s="4" t="s">
        <v>55</v>
      </c>
      <c r="B34" s="4" t="s">
        <v>57</v>
      </c>
      <c r="C34" s="4" t="s">
        <v>25</v>
      </c>
      <c r="D34" s="4">
        <v>5</v>
      </c>
      <c r="E34" s="5">
        <v>0.80190000000000006</v>
      </c>
      <c r="F34" s="5">
        <f t="shared" ref="F34:F65" si="3">E34*D34</f>
        <v>4.0095000000000001</v>
      </c>
      <c r="G34" s="6">
        <f t="shared" si="2"/>
        <v>1.6038000000000001</v>
      </c>
      <c r="H34" s="6">
        <f t="shared" ref="H34:H65" si="4">G34*D34</f>
        <v>8.0190000000000001</v>
      </c>
      <c r="I34" s="6"/>
    </row>
    <row r="35" spans="1:9" x14ac:dyDescent="0.25">
      <c r="A35" s="4" t="s">
        <v>58</v>
      </c>
      <c r="B35" s="4" t="s">
        <v>59</v>
      </c>
      <c r="C35" s="4" t="s">
        <v>24</v>
      </c>
      <c r="D35" s="4">
        <v>10</v>
      </c>
      <c r="E35" s="5">
        <v>4.8519000000000005</v>
      </c>
      <c r="F35" s="5">
        <f t="shared" si="3"/>
        <v>48.519000000000005</v>
      </c>
      <c r="G35" s="6">
        <f t="shared" si="2"/>
        <v>9.7038000000000011</v>
      </c>
      <c r="H35" s="6">
        <f t="shared" si="4"/>
        <v>97.038000000000011</v>
      </c>
      <c r="I35" s="6"/>
    </row>
    <row r="36" spans="1:9" x14ac:dyDescent="0.25">
      <c r="A36" s="4" t="s">
        <v>58</v>
      </c>
      <c r="B36" s="4" t="s">
        <v>60</v>
      </c>
      <c r="C36" s="4" t="s">
        <v>24</v>
      </c>
      <c r="D36" s="4">
        <v>5</v>
      </c>
      <c r="E36" s="5">
        <v>4.8519000000000005</v>
      </c>
      <c r="F36" s="5">
        <f t="shared" si="3"/>
        <v>24.259500000000003</v>
      </c>
      <c r="G36" s="6">
        <f t="shared" si="2"/>
        <v>9.7038000000000011</v>
      </c>
      <c r="H36" s="6">
        <f t="shared" si="4"/>
        <v>48.519000000000005</v>
      </c>
      <c r="I36" s="6"/>
    </row>
    <row r="37" spans="1:9" x14ac:dyDescent="0.25">
      <c r="A37" s="4" t="s">
        <v>58</v>
      </c>
      <c r="B37" s="4" t="s">
        <v>61</v>
      </c>
      <c r="C37" s="4" t="s">
        <v>24</v>
      </c>
      <c r="D37" s="4">
        <v>5</v>
      </c>
      <c r="E37" s="5">
        <v>4.8519000000000005</v>
      </c>
      <c r="F37" s="5">
        <f t="shared" si="3"/>
        <v>24.259500000000003</v>
      </c>
      <c r="G37" s="6">
        <f t="shared" si="2"/>
        <v>9.7038000000000011</v>
      </c>
      <c r="H37" s="6">
        <f t="shared" si="4"/>
        <v>48.519000000000005</v>
      </c>
      <c r="I37" s="6"/>
    </row>
    <row r="38" spans="1:9" x14ac:dyDescent="0.25">
      <c r="A38" s="4" t="s">
        <v>58</v>
      </c>
      <c r="B38" s="4" t="s">
        <v>62</v>
      </c>
      <c r="C38" s="4" t="s">
        <v>24</v>
      </c>
      <c r="D38" s="4">
        <v>10</v>
      </c>
      <c r="E38" s="5">
        <v>4.7385000000000002</v>
      </c>
      <c r="F38" s="5">
        <f t="shared" si="3"/>
        <v>47.385000000000005</v>
      </c>
      <c r="G38" s="6">
        <f t="shared" si="2"/>
        <v>9.4770000000000003</v>
      </c>
      <c r="H38" s="6">
        <f t="shared" si="4"/>
        <v>94.77000000000001</v>
      </c>
      <c r="I38" s="6"/>
    </row>
    <row r="39" spans="1:9" x14ac:dyDescent="0.25">
      <c r="A39" s="4" t="s">
        <v>58</v>
      </c>
      <c r="B39" s="4" t="s">
        <v>63</v>
      </c>
      <c r="C39" s="4" t="s">
        <v>24</v>
      </c>
      <c r="D39" s="4">
        <v>5</v>
      </c>
      <c r="E39" s="5">
        <v>4.7385000000000002</v>
      </c>
      <c r="F39" s="5">
        <f t="shared" si="3"/>
        <v>23.692500000000003</v>
      </c>
      <c r="G39" s="6">
        <f t="shared" si="2"/>
        <v>9.4770000000000003</v>
      </c>
      <c r="H39" s="6">
        <f t="shared" si="4"/>
        <v>47.385000000000005</v>
      </c>
      <c r="I39" s="6"/>
    </row>
    <row r="40" spans="1:9" x14ac:dyDescent="0.25">
      <c r="A40" s="4" t="s">
        <v>66</v>
      </c>
      <c r="B40" s="4" t="s">
        <v>104</v>
      </c>
      <c r="C40" s="4" t="s">
        <v>25</v>
      </c>
      <c r="D40" s="4">
        <v>10</v>
      </c>
      <c r="E40" s="5">
        <v>2.9565000000000001</v>
      </c>
      <c r="F40" s="5">
        <f t="shared" si="3"/>
        <v>29.565000000000001</v>
      </c>
      <c r="G40" s="6">
        <f t="shared" si="2"/>
        <v>5.9130000000000003</v>
      </c>
      <c r="H40" s="6">
        <f t="shared" si="4"/>
        <v>59.13</v>
      </c>
      <c r="I40" s="6"/>
    </row>
    <row r="41" spans="1:9" x14ac:dyDescent="0.25">
      <c r="A41" s="4" t="s">
        <v>68</v>
      </c>
      <c r="B41" s="4" t="s">
        <v>69</v>
      </c>
      <c r="C41" s="4" t="s">
        <v>25</v>
      </c>
      <c r="D41" s="4">
        <v>12</v>
      </c>
      <c r="E41" s="5">
        <v>2.9079000000000002</v>
      </c>
      <c r="F41" s="5">
        <f t="shared" si="3"/>
        <v>34.894800000000004</v>
      </c>
      <c r="G41" s="6">
        <f t="shared" si="2"/>
        <v>5.8158000000000003</v>
      </c>
      <c r="H41" s="6">
        <f t="shared" si="4"/>
        <v>69.789600000000007</v>
      </c>
      <c r="I41" s="6"/>
    </row>
    <row r="42" spans="1:9" x14ac:dyDescent="0.25">
      <c r="A42" s="4" t="s">
        <v>68</v>
      </c>
      <c r="B42" s="4" t="s">
        <v>70</v>
      </c>
      <c r="C42" s="4" t="s">
        <v>25</v>
      </c>
      <c r="D42" s="4">
        <v>10</v>
      </c>
      <c r="E42" s="5">
        <v>2.9889000000000001</v>
      </c>
      <c r="F42" s="5">
        <f t="shared" si="3"/>
        <v>29.889000000000003</v>
      </c>
      <c r="G42" s="6">
        <f t="shared" si="2"/>
        <v>5.9778000000000002</v>
      </c>
      <c r="H42" s="6">
        <f t="shared" si="4"/>
        <v>59.778000000000006</v>
      </c>
      <c r="I42" s="6"/>
    </row>
    <row r="43" spans="1:9" x14ac:dyDescent="0.25">
      <c r="A43" s="4" t="s">
        <v>72</v>
      </c>
      <c r="B43" s="4" t="s">
        <v>77</v>
      </c>
      <c r="C43" s="4" t="s">
        <v>23</v>
      </c>
      <c r="D43" s="4">
        <v>12</v>
      </c>
      <c r="E43" s="5">
        <v>2.3814000000000002</v>
      </c>
      <c r="F43" s="5">
        <f t="shared" si="3"/>
        <v>28.576800000000002</v>
      </c>
      <c r="G43" s="6">
        <f t="shared" si="2"/>
        <v>4.7628000000000004</v>
      </c>
      <c r="H43" s="6">
        <f t="shared" si="4"/>
        <v>57.153600000000004</v>
      </c>
      <c r="I43" s="6"/>
    </row>
    <row r="44" spans="1:9" x14ac:dyDescent="0.25">
      <c r="A44" s="4" t="s">
        <v>68</v>
      </c>
      <c r="B44" s="4" t="s">
        <v>75</v>
      </c>
      <c r="C44" s="4" t="s">
        <v>23</v>
      </c>
      <c r="D44" s="4">
        <v>15</v>
      </c>
      <c r="E44" s="5">
        <v>2.8269000000000006</v>
      </c>
      <c r="F44" s="5">
        <f t="shared" si="3"/>
        <v>42.403500000000008</v>
      </c>
      <c r="G44" s="6">
        <f t="shared" si="2"/>
        <v>5.6538000000000013</v>
      </c>
      <c r="H44" s="6">
        <f t="shared" si="4"/>
        <v>84.807000000000016</v>
      </c>
      <c r="I44" s="6"/>
    </row>
    <row r="45" spans="1:9" x14ac:dyDescent="0.25">
      <c r="A45" s="4" t="s">
        <v>31</v>
      </c>
      <c r="B45" s="4" t="s">
        <v>28</v>
      </c>
      <c r="C45" s="4" t="s">
        <v>24</v>
      </c>
      <c r="D45" s="4">
        <v>26</v>
      </c>
      <c r="E45" s="5">
        <v>1.8549</v>
      </c>
      <c r="F45" s="5">
        <f t="shared" si="3"/>
        <v>48.227400000000003</v>
      </c>
      <c r="G45" s="6">
        <f t="shared" si="2"/>
        <v>3.7098</v>
      </c>
      <c r="H45" s="6">
        <f t="shared" si="4"/>
        <v>96.454800000000006</v>
      </c>
      <c r="I45" s="6"/>
    </row>
    <row r="46" spans="1:9" x14ac:dyDescent="0.25">
      <c r="A46" s="4" t="s">
        <v>31</v>
      </c>
      <c r="B46" s="4" t="s">
        <v>32</v>
      </c>
      <c r="C46" s="4" t="s">
        <v>33</v>
      </c>
      <c r="D46" s="4">
        <v>12</v>
      </c>
      <c r="E46" s="5">
        <v>5.3379000000000003</v>
      </c>
      <c r="F46" s="5">
        <f t="shared" si="3"/>
        <v>64.0548</v>
      </c>
      <c r="G46" s="6">
        <f t="shared" si="2"/>
        <v>10.675800000000001</v>
      </c>
      <c r="H46" s="6">
        <f t="shared" si="4"/>
        <v>128.1096</v>
      </c>
      <c r="I46" s="6"/>
    </row>
    <row r="47" spans="1:9" x14ac:dyDescent="0.25">
      <c r="A47" s="4" t="s">
        <v>31</v>
      </c>
      <c r="B47" s="4" t="s">
        <v>34</v>
      </c>
      <c r="C47" s="4" t="s">
        <v>33</v>
      </c>
      <c r="D47" s="4">
        <v>6</v>
      </c>
      <c r="E47" s="5">
        <v>5.3379000000000003</v>
      </c>
      <c r="F47" s="5">
        <f t="shared" si="3"/>
        <v>32.0274</v>
      </c>
      <c r="G47" s="6">
        <f t="shared" si="2"/>
        <v>10.675800000000001</v>
      </c>
      <c r="H47" s="6">
        <f t="shared" si="4"/>
        <v>64.0548</v>
      </c>
      <c r="I47" s="6"/>
    </row>
    <row r="48" spans="1:9" x14ac:dyDescent="0.25">
      <c r="A48" s="4" t="s">
        <v>31</v>
      </c>
      <c r="B48" s="4" t="s">
        <v>38</v>
      </c>
      <c r="C48" s="4" t="s">
        <v>33</v>
      </c>
      <c r="D48" s="4">
        <v>3</v>
      </c>
      <c r="E48" s="5">
        <v>4.2849000000000004</v>
      </c>
      <c r="F48" s="5">
        <f t="shared" si="3"/>
        <v>12.854700000000001</v>
      </c>
      <c r="G48" s="6">
        <f t="shared" si="2"/>
        <v>8.5698000000000008</v>
      </c>
      <c r="H48" s="6">
        <f t="shared" si="4"/>
        <v>25.709400000000002</v>
      </c>
      <c r="I48" s="6"/>
    </row>
    <row r="49" spans="1:9" x14ac:dyDescent="0.25">
      <c r="A49" s="4" t="s">
        <v>31</v>
      </c>
      <c r="B49" s="4" t="s">
        <v>35</v>
      </c>
      <c r="C49" s="4" t="s">
        <v>33</v>
      </c>
      <c r="D49" s="4">
        <v>3</v>
      </c>
      <c r="E49" s="5">
        <v>5.3379000000000003</v>
      </c>
      <c r="F49" s="5">
        <f t="shared" si="3"/>
        <v>16.0137</v>
      </c>
      <c r="G49" s="6">
        <f t="shared" si="2"/>
        <v>10.675800000000001</v>
      </c>
      <c r="H49" s="6">
        <f t="shared" si="4"/>
        <v>32.0274</v>
      </c>
      <c r="I49" s="6"/>
    </row>
    <row r="50" spans="1:9" x14ac:dyDescent="0.25">
      <c r="A50" s="4" t="s">
        <v>31</v>
      </c>
      <c r="B50" s="4" t="s">
        <v>28</v>
      </c>
      <c r="C50" s="4" t="s">
        <v>33</v>
      </c>
      <c r="D50" s="4">
        <v>6</v>
      </c>
      <c r="E50" s="5">
        <v>3.8799000000000001</v>
      </c>
      <c r="F50" s="5">
        <f t="shared" si="3"/>
        <v>23.279400000000003</v>
      </c>
      <c r="G50" s="6">
        <f t="shared" si="2"/>
        <v>7.7598000000000003</v>
      </c>
      <c r="H50" s="6">
        <f t="shared" si="4"/>
        <v>46.558800000000005</v>
      </c>
      <c r="I50" s="6"/>
    </row>
    <row r="51" spans="1:9" x14ac:dyDescent="0.25">
      <c r="A51" s="4" t="s">
        <v>31</v>
      </c>
      <c r="B51" s="4" t="s">
        <v>39</v>
      </c>
      <c r="C51" s="4" t="s">
        <v>33</v>
      </c>
      <c r="D51" s="4">
        <v>3</v>
      </c>
      <c r="E51" s="5">
        <v>4.2849000000000004</v>
      </c>
      <c r="F51" s="5">
        <f t="shared" si="3"/>
        <v>12.854700000000001</v>
      </c>
      <c r="G51" s="6">
        <f t="shared" si="2"/>
        <v>8.5698000000000008</v>
      </c>
      <c r="H51" s="6">
        <f t="shared" si="4"/>
        <v>25.709400000000002</v>
      </c>
      <c r="I51" s="6"/>
    </row>
    <row r="52" spans="1:9" x14ac:dyDescent="0.25">
      <c r="A52" s="4" t="s">
        <v>46</v>
      </c>
      <c r="B52" s="4" t="s">
        <v>47</v>
      </c>
      <c r="C52" s="4" t="s">
        <v>33</v>
      </c>
      <c r="D52" s="4">
        <v>3</v>
      </c>
      <c r="E52" s="5">
        <v>4.4469000000000012</v>
      </c>
      <c r="F52" s="5">
        <f t="shared" si="3"/>
        <v>13.340700000000004</v>
      </c>
      <c r="G52" s="6">
        <f t="shared" si="2"/>
        <v>8.8938000000000024</v>
      </c>
      <c r="H52" s="6">
        <f t="shared" si="4"/>
        <v>26.681400000000007</v>
      </c>
      <c r="I52" s="6"/>
    </row>
    <row r="53" spans="1:9" x14ac:dyDescent="0.25">
      <c r="A53" s="4" t="s">
        <v>46</v>
      </c>
      <c r="B53" s="4" t="s">
        <v>48</v>
      </c>
      <c r="C53" s="4" t="s">
        <v>33</v>
      </c>
      <c r="D53" s="4">
        <v>3</v>
      </c>
      <c r="E53" s="5">
        <v>4.4469000000000012</v>
      </c>
      <c r="F53" s="5">
        <f t="shared" si="3"/>
        <v>13.340700000000004</v>
      </c>
      <c r="G53" s="6">
        <f t="shared" si="2"/>
        <v>8.8938000000000024</v>
      </c>
      <c r="H53" s="6">
        <f t="shared" si="4"/>
        <v>26.681400000000007</v>
      </c>
      <c r="I53" s="6"/>
    </row>
    <row r="54" spans="1:9" x14ac:dyDescent="0.25">
      <c r="A54" s="4" t="s">
        <v>46</v>
      </c>
      <c r="B54" s="4" t="s">
        <v>49</v>
      </c>
      <c r="C54" s="4" t="s">
        <v>33</v>
      </c>
      <c r="D54" s="4">
        <v>3</v>
      </c>
      <c r="E54" s="5">
        <v>4.4469000000000012</v>
      </c>
      <c r="F54" s="5">
        <f t="shared" si="3"/>
        <v>13.340700000000004</v>
      </c>
      <c r="G54" s="6">
        <f t="shared" si="2"/>
        <v>8.8938000000000024</v>
      </c>
      <c r="H54" s="6">
        <f t="shared" si="4"/>
        <v>26.681400000000007</v>
      </c>
      <c r="I54" s="6"/>
    </row>
    <row r="55" spans="1:9" x14ac:dyDescent="0.25">
      <c r="A55" s="4" t="s">
        <v>46</v>
      </c>
      <c r="B55" s="4" t="s">
        <v>50</v>
      </c>
      <c r="C55" s="4" t="s">
        <v>33</v>
      </c>
      <c r="D55" s="4">
        <v>3</v>
      </c>
      <c r="E55" s="5">
        <v>4.4469000000000012</v>
      </c>
      <c r="F55" s="5">
        <f t="shared" si="3"/>
        <v>13.340700000000004</v>
      </c>
      <c r="G55" s="6">
        <f t="shared" si="2"/>
        <v>8.8938000000000024</v>
      </c>
      <c r="H55" s="6">
        <f t="shared" si="4"/>
        <v>26.681400000000007</v>
      </c>
      <c r="I55" s="6"/>
    </row>
    <row r="56" spans="1:9" x14ac:dyDescent="0.25">
      <c r="A56" s="4" t="s">
        <v>46</v>
      </c>
      <c r="B56" s="4" t="s">
        <v>51</v>
      </c>
      <c r="C56" s="4" t="s">
        <v>33</v>
      </c>
      <c r="D56" s="4">
        <v>3</v>
      </c>
      <c r="E56" s="5">
        <v>4.4469000000000012</v>
      </c>
      <c r="F56" s="5">
        <f t="shared" si="3"/>
        <v>13.340700000000004</v>
      </c>
      <c r="G56" s="6">
        <f t="shared" si="2"/>
        <v>8.8938000000000024</v>
      </c>
      <c r="H56" s="6">
        <f t="shared" si="4"/>
        <v>26.681400000000007</v>
      </c>
      <c r="I56" s="6"/>
    </row>
    <row r="57" spans="1:9" x14ac:dyDescent="0.25">
      <c r="A57" s="4" t="s">
        <v>46</v>
      </c>
      <c r="B57" s="4" t="s">
        <v>52</v>
      </c>
      <c r="C57" s="4" t="s">
        <v>33</v>
      </c>
      <c r="D57" s="4">
        <v>3</v>
      </c>
      <c r="E57" s="5">
        <v>4.4469000000000012</v>
      </c>
      <c r="F57" s="5">
        <f t="shared" si="3"/>
        <v>13.340700000000004</v>
      </c>
      <c r="G57" s="6">
        <f t="shared" si="2"/>
        <v>8.8938000000000024</v>
      </c>
      <c r="H57" s="6">
        <f t="shared" si="4"/>
        <v>26.681400000000007</v>
      </c>
      <c r="I57" s="6"/>
    </row>
    <row r="58" spans="1:9" x14ac:dyDescent="0.25">
      <c r="A58" s="4" t="s">
        <v>46</v>
      </c>
      <c r="B58" s="4" t="s">
        <v>53</v>
      </c>
      <c r="C58" s="4" t="s">
        <v>33</v>
      </c>
      <c r="D58" s="4">
        <v>3</v>
      </c>
      <c r="E58" s="5">
        <v>4.4469000000000012</v>
      </c>
      <c r="F58" s="5">
        <f t="shared" si="3"/>
        <v>13.340700000000004</v>
      </c>
      <c r="G58" s="6">
        <f t="shared" si="2"/>
        <v>8.8938000000000024</v>
      </c>
      <c r="H58" s="6">
        <f t="shared" si="4"/>
        <v>26.681400000000007</v>
      </c>
      <c r="I58" s="6"/>
    </row>
    <row r="59" spans="1:9" x14ac:dyDescent="0.25">
      <c r="A59" s="4" t="s">
        <v>46</v>
      </c>
      <c r="B59" s="4" t="s">
        <v>54</v>
      </c>
      <c r="C59" s="4" t="s">
        <v>33</v>
      </c>
      <c r="D59" s="4">
        <v>3</v>
      </c>
      <c r="E59" s="5">
        <v>4.4469000000000012</v>
      </c>
      <c r="F59" s="5">
        <f t="shared" si="3"/>
        <v>13.340700000000004</v>
      </c>
      <c r="G59" s="6">
        <f t="shared" si="2"/>
        <v>8.8938000000000024</v>
      </c>
      <c r="H59" s="6">
        <f t="shared" si="4"/>
        <v>26.681400000000007</v>
      </c>
      <c r="I59" s="6"/>
    </row>
    <row r="60" spans="1:9" x14ac:dyDescent="0.25">
      <c r="A60" s="4" t="s">
        <v>55</v>
      </c>
      <c r="B60" s="4" t="s">
        <v>56</v>
      </c>
      <c r="C60" s="4" t="s">
        <v>33</v>
      </c>
      <c r="D60" s="4">
        <v>3</v>
      </c>
      <c r="E60" s="5">
        <v>1.2150000000000001</v>
      </c>
      <c r="F60" s="5">
        <f t="shared" si="3"/>
        <v>3.6450000000000005</v>
      </c>
      <c r="G60" s="6">
        <f t="shared" si="2"/>
        <v>2.4300000000000002</v>
      </c>
      <c r="H60" s="6">
        <f t="shared" si="4"/>
        <v>7.2900000000000009</v>
      </c>
      <c r="I60" s="6"/>
    </row>
    <row r="61" spans="1:9" x14ac:dyDescent="0.25">
      <c r="A61" s="4" t="s">
        <v>55</v>
      </c>
      <c r="B61" s="4" t="s">
        <v>57</v>
      </c>
      <c r="C61" s="4" t="s">
        <v>33</v>
      </c>
      <c r="D61" s="4">
        <v>3</v>
      </c>
      <c r="E61" s="5">
        <v>1.2150000000000001</v>
      </c>
      <c r="F61" s="5">
        <f t="shared" si="3"/>
        <v>3.6450000000000005</v>
      </c>
      <c r="G61" s="6">
        <f t="shared" si="2"/>
        <v>2.4300000000000002</v>
      </c>
      <c r="H61" s="6">
        <f t="shared" si="4"/>
        <v>7.2900000000000009</v>
      </c>
      <c r="I61" s="6"/>
    </row>
    <row r="62" spans="1:9" x14ac:dyDescent="0.25">
      <c r="A62" s="4" t="s">
        <v>58</v>
      </c>
      <c r="B62" s="4" t="s">
        <v>64</v>
      </c>
      <c r="C62" s="4" t="s">
        <v>33</v>
      </c>
      <c r="D62" s="4">
        <v>3</v>
      </c>
      <c r="E62" s="5">
        <v>4.5035999999999996</v>
      </c>
      <c r="F62" s="5">
        <f t="shared" si="3"/>
        <v>13.5108</v>
      </c>
      <c r="G62" s="6">
        <f t="shared" si="2"/>
        <v>9.0071999999999992</v>
      </c>
      <c r="H62" s="6">
        <f t="shared" si="4"/>
        <v>27.021599999999999</v>
      </c>
      <c r="I62" s="6"/>
    </row>
    <row r="63" spans="1:9" x14ac:dyDescent="0.25">
      <c r="A63" s="4" t="s">
        <v>58</v>
      </c>
      <c r="B63" s="4" t="s">
        <v>65</v>
      </c>
      <c r="C63" s="4" t="s">
        <v>33</v>
      </c>
      <c r="D63" s="4">
        <v>3</v>
      </c>
      <c r="E63" s="5">
        <v>6.2289000000000003</v>
      </c>
      <c r="F63" s="5">
        <f t="shared" si="3"/>
        <v>18.686700000000002</v>
      </c>
      <c r="G63" s="6">
        <f t="shared" si="2"/>
        <v>12.457800000000001</v>
      </c>
      <c r="H63" s="6">
        <f t="shared" si="4"/>
        <v>37.373400000000004</v>
      </c>
      <c r="I63" s="6"/>
    </row>
    <row r="64" spans="1:9" x14ac:dyDescent="0.25">
      <c r="A64" s="4" t="s">
        <v>66</v>
      </c>
      <c r="B64" s="4" t="s">
        <v>67</v>
      </c>
      <c r="C64" s="4" t="s">
        <v>33</v>
      </c>
      <c r="D64" s="4">
        <v>5</v>
      </c>
      <c r="E64" s="5">
        <v>4.5117000000000012</v>
      </c>
      <c r="F64" s="5">
        <f t="shared" si="3"/>
        <v>22.558500000000006</v>
      </c>
      <c r="G64" s="6">
        <f t="shared" si="2"/>
        <v>9.0234000000000023</v>
      </c>
      <c r="H64" s="6">
        <f t="shared" si="4"/>
        <v>45.117000000000012</v>
      </c>
      <c r="I64" s="6"/>
    </row>
    <row r="65" spans="1:9" x14ac:dyDescent="0.25">
      <c r="A65" s="4" t="s">
        <v>68</v>
      </c>
      <c r="B65" s="4" t="s">
        <v>71</v>
      </c>
      <c r="C65" s="4" t="s">
        <v>33</v>
      </c>
      <c r="D65" s="4">
        <v>2</v>
      </c>
      <c r="E65" s="5">
        <v>7.5248999999999988</v>
      </c>
      <c r="F65" s="5">
        <f t="shared" si="3"/>
        <v>15.049799999999998</v>
      </c>
      <c r="G65" s="6">
        <f t="shared" si="2"/>
        <v>15.049799999999998</v>
      </c>
      <c r="H65" s="6">
        <f t="shared" si="4"/>
        <v>30.099599999999995</v>
      </c>
      <c r="I65" s="6"/>
    </row>
    <row r="66" spans="1:9" x14ac:dyDescent="0.25">
      <c r="A66" s="4" t="s">
        <v>72</v>
      </c>
      <c r="B66" s="4" t="s">
        <v>73</v>
      </c>
      <c r="C66" s="4" t="s">
        <v>33</v>
      </c>
      <c r="D66" s="4">
        <v>2</v>
      </c>
      <c r="E66" s="5">
        <v>21.780900000000003</v>
      </c>
      <c r="F66" s="5">
        <f t="shared" ref="F66:F75" si="5">E66*D66</f>
        <v>43.561800000000005</v>
      </c>
      <c r="G66" s="6">
        <f t="shared" si="2"/>
        <v>43.561800000000005</v>
      </c>
      <c r="H66" s="6">
        <f t="shared" ref="H66:H75" si="6">G66*D66</f>
        <v>87.12360000000001</v>
      </c>
      <c r="I66" s="6"/>
    </row>
    <row r="67" spans="1:9" x14ac:dyDescent="0.25">
      <c r="A67" s="4" t="s">
        <v>72</v>
      </c>
      <c r="B67" s="4" t="s">
        <v>74</v>
      </c>
      <c r="C67" s="4" t="s">
        <v>33</v>
      </c>
      <c r="D67" s="4">
        <v>2</v>
      </c>
      <c r="E67" s="5">
        <v>32.4</v>
      </c>
      <c r="F67" s="5">
        <f t="shared" si="5"/>
        <v>64.8</v>
      </c>
      <c r="G67" s="6">
        <f t="shared" ref="G67:G75" si="7">E67*$D$78</f>
        <v>64.8</v>
      </c>
      <c r="H67" s="6">
        <f t="shared" si="6"/>
        <v>129.6</v>
      </c>
      <c r="I67" s="6"/>
    </row>
    <row r="68" spans="1:9" x14ac:dyDescent="0.25">
      <c r="A68" s="4" t="s">
        <v>78</v>
      </c>
      <c r="B68" s="4" t="s">
        <v>85</v>
      </c>
      <c r="C68" s="4" t="s">
        <v>81</v>
      </c>
      <c r="D68" s="4">
        <v>5</v>
      </c>
      <c r="E68" s="5">
        <v>2.6649000000000003</v>
      </c>
      <c r="F68" s="5">
        <f t="shared" si="5"/>
        <v>13.3245</v>
      </c>
      <c r="G68" s="6">
        <f t="shared" si="7"/>
        <v>5.3298000000000005</v>
      </c>
      <c r="H68" s="6">
        <f t="shared" si="6"/>
        <v>26.649000000000001</v>
      </c>
      <c r="I68" s="6"/>
    </row>
    <row r="69" spans="1:9" x14ac:dyDescent="0.25">
      <c r="A69" s="4" t="s">
        <v>78</v>
      </c>
      <c r="B69" s="4" t="s">
        <v>79</v>
      </c>
      <c r="C69" s="4" t="s">
        <v>81</v>
      </c>
      <c r="D69" s="4">
        <v>5</v>
      </c>
      <c r="E69" s="5">
        <v>8.4159000000000006</v>
      </c>
      <c r="F69" s="5">
        <f t="shared" si="5"/>
        <v>42.079500000000003</v>
      </c>
      <c r="G69" s="6">
        <f t="shared" si="7"/>
        <v>16.831800000000001</v>
      </c>
      <c r="H69" s="6">
        <f t="shared" si="6"/>
        <v>84.159000000000006</v>
      </c>
      <c r="I69" s="6"/>
    </row>
    <row r="70" spans="1:9" x14ac:dyDescent="0.25">
      <c r="A70" s="4" t="s">
        <v>78</v>
      </c>
      <c r="B70" s="4" t="s">
        <v>80</v>
      </c>
      <c r="C70" s="4" t="s">
        <v>81</v>
      </c>
      <c r="D70" s="4">
        <v>5</v>
      </c>
      <c r="E70" s="5">
        <v>8.4159000000000006</v>
      </c>
      <c r="F70" s="5">
        <f t="shared" si="5"/>
        <v>42.079500000000003</v>
      </c>
      <c r="G70" s="6">
        <f t="shared" si="7"/>
        <v>16.831800000000001</v>
      </c>
      <c r="H70" s="6">
        <f t="shared" si="6"/>
        <v>84.159000000000006</v>
      </c>
      <c r="I70" s="6"/>
    </row>
    <row r="71" spans="1:9" x14ac:dyDescent="0.25">
      <c r="A71" s="4" t="s">
        <v>78</v>
      </c>
      <c r="B71" s="4" t="s">
        <v>82</v>
      </c>
      <c r="C71" s="4" t="s">
        <v>81</v>
      </c>
      <c r="D71" s="4">
        <v>5</v>
      </c>
      <c r="E71" s="5">
        <v>8.5779000000000014</v>
      </c>
      <c r="F71" s="5">
        <f t="shared" si="5"/>
        <v>42.889500000000005</v>
      </c>
      <c r="G71" s="6">
        <f t="shared" si="7"/>
        <v>17.155800000000003</v>
      </c>
      <c r="H71" s="6">
        <f t="shared" si="6"/>
        <v>85.779000000000011</v>
      </c>
      <c r="I71" s="6"/>
    </row>
    <row r="72" spans="1:9" x14ac:dyDescent="0.25">
      <c r="A72" s="4" t="s">
        <v>78</v>
      </c>
      <c r="B72" s="4" t="s">
        <v>83</v>
      </c>
      <c r="C72" s="4" t="s">
        <v>81</v>
      </c>
      <c r="D72" s="4">
        <v>5</v>
      </c>
      <c r="E72" s="5">
        <v>8.3348999999999993</v>
      </c>
      <c r="F72" s="5">
        <f t="shared" si="5"/>
        <v>41.674499999999995</v>
      </c>
      <c r="G72" s="6">
        <f t="shared" si="7"/>
        <v>16.669799999999999</v>
      </c>
      <c r="H72" s="6">
        <f t="shared" si="6"/>
        <v>83.34899999999999</v>
      </c>
      <c r="I72" s="6"/>
    </row>
    <row r="73" spans="1:9" x14ac:dyDescent="0.25">
      <c r="A73" s="4" t="s">
        <v>78</v>
      </c>
      <c r="B73" s="4" t="s">
        <v>84</v>
      </c>
      <c r="C73" s="4" t="s">
        <v>81</v>
      </c>
      <c r="D73" s="4">
        <v>5</v>
      </c>
      <c r="E73" s="5">
        <v>7.2819000000000011</v>
      </c>
      <c r="F73" s="5">
        <f t="shared" si="5"/>
        <v>36.409500000000008</v>
      </c>
      <c r="G73" s="6">
        <f t="shared" si="7"/>
        <v>14.563800000000002</v>
      </c>
      <c r="H73" s="6">
        <f t="shared" si="6"/>
        <v>72.819000000000017</v>
      </c>
      <c r="I73" s="6"/>
    </row>
    <row r="74" spans="1:9" x14ac:dyDescent="0.25">
      <c r="A74" s="4" t="s">
        <v>78</v>
      </c>
      <c r="B74" s="4" t="s">
        <v>86</v>
      </c>
      <c r="C74" s="4" t="s">
        <v>81</v>
      </c>
      <c r="D74" s="4">
        <v>5</v>
      </c>
      <c r="E74" s="5">
        <v>3.2319000000000004</v>
      </c>
      <c r="F74" s="5">
        <f t="shared" si="5"/>
        <v>16.159500000000001</v>
      </c>
      <c r="G74" s="6">
        <f t="shared" si="7"/>
        <v>6.4638000000000009</v>
      </c>
      <c r="H74" s="6">
        <f t="shared" si="6"/>
        <v>32.319000000000003</v>
      </c>
      <c r="I74" s="6"/>
    </row>
    <row r="75" spans="1:9" x14ac:dyDescent="0.25">
      <c r="A75" s="4" t="s">
        <v>78</v>
      </c>
      <c r="B75" s="4" t="s">
        <v>87</v>
      </c>
      <c r="C75" s="4" t="s">
        <v>88</v>
      </c>
      <c r="D75" s="4">
        <v>5</v>
      </c>
      <c r="E75" s="5">
        <v>2.835</v>
      </c>
      <c r="F75" s="5">
        <f t="shared" si="5"/>
        <v>14.175000000000001</v>
      </c>
      <c r="G75" s="6">
        <f t="shared" si="7"/>
        <v>5.67</v>
      </c>
      <c r="H75" s="6">
        <f t="shared" si="6"/>
        <v>28.35</v>
      </c>
      <c r="I75" s="6"/>
    </row>
    <row r="77" spans="1:9" x14ac:dyDescent="0.25">
      <c r="D77" s="29" t="s">
        <v>105</v>
      </c>
      <c r="F77" s="6">
        <f>SUM(F2:F76)</f>
        <v>2234.7252000000012</v>
      </c>
      <c r="G77" s="6"/>
      <c r="H77" s="6">
        <f>SUM(H2:H75)</f>
        <v>4469.4504000000024</v>
      </c>
    </row>
    <row r="78" spans="1:9" x14ac:dyDescent="0.25">
      <c r="D78" s="30">
        <v>2</v>
      </c>
      <c r="F78" s="6">
        <f>H78/$D$78</f>
        <v>46326.75904215491</v>
      </c>
      <c r="H78" s="6">
        <f>'Fluxo de Caixa'!AL8-H77</f>
        <v>92653.518084309821</v>
      </c>
    </row>
    <row r="80" spans="1:9" x14ac:dyDescent="0.25">
      <c r="F80" s="6">
        <f>SUM(F77:F78)</f>
        <v>48561.484242154911</v>
      </c>
      <c r="H80" s="6">
        <f>SUM(H77:H78)</f>
        <v>97122.968484309822</v>
      </c>
    </row>
  </sheetData>
  <autoFilter ref="A1:I77" xr:uid="{D7BDFB5B-3DE2-4661-8FFF-32BD5C74DB4B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42</vt:i4>
      </vt:variant>
    </vt:vector>
  </HeadingPairs>
  <TitlesOfParts>
    <vt:vector size="42" baseType="lpstr">
      <vt:lpstr>Fluxo de Caixa</vt:lpstr>
      <vt:lpstr>Equipamentos</vt:lpstr>
      <vt:lpstr>Entregador Próprio</vt:lpstr>
      <vt:lpstr>Utilities</vt:lpstr>
      <vt:lpstr>Estrutura</vt:lpstr>
      <vt:lpstr>Ocupação</vt:lpstr>
      <vt:lpstr>Estoque_1</vt:lpstr>
      <vt:lpstr>Estoque_1 (2)</vt:lpstr>
      <vt:lpstr>Estoque_1 (3)</vt:lpstr>
      <vt:lpstr>Estoque_1 (4)</vt:lpstr>
      <vt:lpstr>Estoque_1 (5)</vt:lpstr>
      <vt:lpstr>Estoque_1 (6)</vt:lpstr>
      <vt:lpstr>Estoque_1 (7)</vt:lpstr>
      <vt:lpstr>Estoque_1 (8)</vt:lpstr>
      <vt:lpstr>Estoque_1 (9)</vt:lpstr>
      <vt:lpstr>Estoque_1 (10)</vt:lpstr>
      <vt:lpstr>Estoque_1 (11)</vt:lpstr>
      <vt:lpstr>Estoque_1 (12)</vt:lpstr>
      <vt:lpstr>Estoque_1 (13)</vt:lpstr>
      <vt:lpstr>Estoque_1 (14)</vt:lpstr>
      <vt:lpstr>Estoque_1 (15)</vt:lpstr>
      <vt:lpstr>Estoque_1 (16)</vt:lpstr>
      <vt:lpstr>Estoque_1 (17)</vt:lpstr>
      <vt:lpstr>Estoque_1 (18)</vt:lpstr>
      <vt:lpstr>Estoque_1 (19)</vt:lpstr>
      <vt:lpstr>Estoque_1 (20)</vt:lpstr>
      <vt:lpstr>Estoque_1 (21)</vt:lpstr>
      <vt:lpstr>Estoque_1 (22)</vt:lpstr>
      <vt:lpstr>Estoque_1 (23)</vt:lpstr>
      <vt:lpstr>Estoque_1 (24)</vt:lpstr>
      <vt:lpstr>Estoque_1 (25)</vt:lpstr>
      <vt:lpstr>Estoque_1 (26)</vt:lpstr>
      <vt:lpstr>Estoque_1 (27)</vt:lpstr>
      <vt:lpstr>Estoque_1 (28)</vt:lpstr>
      <vt:lpstr>Estoque_1 (29)</vt:lpstr>
      <vt:lpstr>Estoque_1 (30)</vt:lpstr>
      <vt:lpstr>Estoque_1 (31)</vt:lpstr>
      <vt:lpstr>Estoque_1 (32)</vt:lpstr>
      <vt:lpstr>Estoque_1 (33)</vt:lpstr>
      <vt:lpstr>Estoque_1 (34)</vt:lpstr>
      <vt:lpstr>Estoque_1 (35)</vt:lpstr>
      <vt:lpstr>Estoque_1 (36)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Ferreira</dc:creator>
  <cp:lastModifiedBy>Luis Eduardo de Souza Silva</cp:lastModifiedBy>
  <dcterms:created xsi:type="dcterms:W3CDTF">2020-04-07T23:57:06Z</dcterms:created>
  <dcterms:modified xsi:type="dcterms:W3CDTF">2021-12-23T13:06:57Z</dcterms:modified>
</cp:coreProperties>
</file>