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AU PESSOAL\"/>
    </mc:Choice>
  </mc:AlternateContent>
  <xr:revisionPtr revIDLastSave="0" documentId="13_ncr:1_{12BB6F19-945B-4BE7-841D-7737E04115C8}" xr6:coauthVersionLast="47" xr6:coauthVersionMax="47" xr10:uidLastSave="{00000000-0000-0000-0000-000000000000}"/>
  <bookViews>
    <workbookView xWindow="-108" yWindow="-108" windowWidth="23256" windowHeight="12576" firstSheet="2" activeTab="6" xr2:uid="{8992DE77-7D22-49A4-AA7F-BD83A9094569}"/>
  </bookViews>
  <sheets>
    <sheet name="SAÍDA " sheetId="9" r:id="rId1"/>
    <sheet name="MENU" sheetId="2" r:id="rId2"/>
    <sheet name="CADASTRO DE PRODUTOS " sheetId="1" r:id="rId3"/>
    <sheet name="FORNECEDORES " sheetId="4" r:id="rId4"/>
    <sheet name="LISTA DE HMB NO CARDAPIO" sheetId="6" r:id="rId5"/>
    <sheet name="PEDIDOS SEMAIS " sheetId="5" r:id="rId6"/>
    <sheet name="ESTOQUE  " sheetId="3" r:id="rId7"/>
    <sheet name="ENTRADA" sheetId="7" r:id="rId8"/>
  </sheets>
  <definedNames>
    <definedName name="_xlnm._FilterDatabase" localSheetId="2" hidden="1">'CADASTRO DE PRODUTOS '!$A$8:$F$8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3" l="1"/>
  <c r="E4" i="3"/>
  <c r="M11" i="5"/>
  <c r="L11" i="5"/>
  <c r="I11" i="5"/>
  <c r="H11" i="5"/>
  <c r="E11" i="5"/>
  <c r="M10" i="5"/>
  <c r="D10" i="5"/>
  <c r="C10" i="5"/>
  <c r="G10" i="5"/>
  <c r="L9" i="5"/>
  <c r="F9" i="5"/>
  <c r="D9" i="5"/>
  <c r="C9" i="5"/>
  <c r="G9" i="5"/>
  <c r="J8" i="5"/>
  <c r="F8" i="5"/>
  <c r="D8" i="5"/>
  <c r="G8" i="5"/>
  <c r="C8" i="5"/>
  <c r="L7" i="5"/>
  <c r="I7" i="5"/>
  <c r="H7" i="5"/>
  <c r="G7" i="5"/>
  <c r="E7" i="5"/>
  <c r="C7" i="5"/>
  <c r="M6" i="5"/>
  <c r="K6" i="5"/>
  <c r="K11" i="5" s="1"/>
  <c r="G6" i="5"/>
  <c r="D6" i="5"/>
  <c r="C6" i="5"/>
  <c r="J5" i="5"/>
  <c r="F5" i="5"/>
  <c r="D5" i="5"/>
  <c r="C5" i="5"/>
  <c r="F4" i="5"/>
  <c r="F11" i="5" s="1"/>
  <c r="J4" i="5"/>
  <c r="J11" i="5" s="1"/>
  <c r="G4" i="5"/>
  <c r="G11" i="5" s="1"/>
  <c r="D4" i="5"/>
  <c r="C4" i="5"/>
  <c r="C11" i="5" s="1"/>
  <c r="I3" i="5"/>
  <c r="H3" i="5"/>
  <c r="G3" i="5"/>
  <c r="D3" i="5"/>
  <c r="C3" i="5"/>
  <c r="D11" i="5" l="1"/>
</calcChain>
</file>

<file path=xl/sharedStrings.xml><?xml version="1.0" encoding="utf-8"?>
<sst xmlns="http://schemas.openxmlformats.org/spreadsheetml/2006/main" count="133" uniqueCount="91">
  <si>
    <t>COD</t>
  </si>
  <si>
    <t>QTD</t>
  </si>
  <si>
    <t xml:space="preserve">CADASTRO DE PRODUTOS </t>
  </si>
  <si>
    <t xml:space="preserve">XIMA BURGUER </t>
  </si>
  <si>
    <t>SAIDA</t>
  </si>
  <si>
    <t>SALDO</t>
  </si>
  <si>
    <t xml:space="preserve">PRODUTO </t>
  </si>
  <si>
    <t xml:space="preserve">PÃO BATATA </t>
  </si>
  <si>
    <t>CARNE DE FRAGO</t>
  </si>
  <si>
    <t>TOMATE</t>
  </si>
  <si>
    <t>CEBOLA</t>
  </si>
  <si>
    <t>MOLHO</t>
  </si>
  <si>
    <t xml:space="preserve">ALARME </t>
  </si>
  <si>
    <t>UNIDADE DE MEDIDA</t>
  </si>
  <si>
    <t xml:space="preserve"> ITEM </t>
  </si>
  <si>
    <t>CONSUMO MÉDIO DIARIO</t>
  </si>
  <si>
    <t xml:space="preserve">TEMPO DE REPOSIÇÃO </t>
  </si>
  <si>
    <t xml:space="preserve">ESTOQUE MINIMO </t>
  </si>
  <si>
    <t xml:space="preserve">CUSTO UNITÁRIO </t>
  </si>
  <si>
    <t>FORNECEDORES</t>
  </si>
  <si>
    <t>EMPRESA</t>
  </si>
  <si>
    <t>CONTATO</t>
  </si>
  <si>
    <t xml:space="preserve">É WHATSSAP ? </t>
  </si>
  <si>
    <t>LINK WHATS</t>
  </si>
  <si>
    <t xml:space="preserve">EMAIL </t>
  </si>
  <si>
    <t>ENDEREÇO</t>
  </si>
  <si>
    <t>TOTAL COMPRADO</t>
  </si>
  <si>
    <t>Baratino</t>
  </si>
  <si>
    <t>Pão de batata</t>
  </si>
  <si>
    <t xml:space="preserve">Nome </t>
  </si>
  <si>
    <t>1 smash 80 g</t>
  </si>
  <si>
    <t>2 ft cheddar</t>
  </si>
  <si>
    <t>legume 1</t>
  </si>
  <si>
    <t xml:space="preserve">Tomate </t>
  </si>
  <si>
    <t>Legume 2</t>
  </si>
  <si>
    <t>Cebola</t>
  </si>
  <si>
    <t>Pão 2</t>
  </si>
  <si>
    <t xml:space="preserve">Carne </t>
  </si>
  <si>
    <t>Carne 1</t>
  </si>
  <si>
    <t>Queijo 2</t>
  </si>
  <si>
    <t>Fatias de pão</t>
  </si>
  <si>
    <t>Fatias de queijo</t>
  </si>
  <si>
    <t>Rodela de tomate</t>
  </si>
  <si>
    <t>Rodela de cebola</t>
  </si>
  <si>
    <t>Pedido</t>
  </si>
  <si>
    <t>Laranjada</t>
  </si>
  <si>
    <t>Cebola caramelizada</t>
  </si>
  <si>
    <t>Carne 2</t>
  </si>
  <si>
    <t>Bacon</t>
  </si>
  <si>
    <t xml:space="preserve">La ele </t>
  </si>
  <si>
    <t>2 smash 80 g</t>
  </si>
  <si>
    <t xml:space="preserve">Aneis de cebola </t>
  </si>
  <si>
    <t>Rodelo de cebola caramelisada</t>
  </si>
  <si>
    <t>Molhos</t>
  </si>
  <si>
    <t>Cheddar xima 50g</t>
  </si>
  <si>
    <t>Molhos qtd gramas</t>
  </si>
  <si>
    <t>Duplo Laranjada</t>
  </si>
  <si>
    <t>Bacon fatias</t>
  </si>
  <si>
    <t>Nas manha</t>
  </si>
  <si>
    <t xml:space="preserve">Steak de Frango </t>
  </si>
  <si>
    <t>Alface americano</t>
  </si>
  <si>
    <t>Legume 3</t>
  </si>
  <si>
    <t>Cebola roxa</t>
  </si>
  <si>
    <t xml:space="preserve">Lá ele </t>
  </si>
  <si>
    <t>Aneis de cebola</t>
  </si>
  <si>
    <t>Steak de frango</t>
  </si>
  <si>
    <t>Mo onda</t>
  </si>
  <si>
    <t>3 smash 80g</t>
  </si>
  <si>
    <t>Baguio doido</t>
  </si>
  <si>
    <t>5 smash 80g</t>
  </si>
  <si>
    <t>Bacon 2</t>
  </si>
  <si>
    <t>5 ft cheddar</t>
  </si>
  <si>
    <t>Salada</t>
  </si>
  <si>
    <t xml:space="preserve">Duplo baratino </t>
  </si>
  <si>
    <t>Molho especial 50g</t>
  </si>
  <si>
    <t>Alface americano/salada</t>
  </si>
  <si>
    <t>Duplo baratino</t>
  </si>
  <si>
    <t xml:space="preserve">Total </t>
  </si>
  <si>
    <t xml:space="preserve">Pedidos por semana </t>
  </si>
  <si>
    <t>LISTA DE HAMBURGUERES</t>
  </si>
  <si>
    <t>Batata</t>
  </si>
  <si>
    <t>KG</t>
  </si>
  <si>
    <t>10 kg</t>
  </si>
  <si>
    <t xml:space="preserve">Uma semana </t>
  </si>
  <si>
    <t>15 kg</t>
  </si>
  <si>
    <t xml:space="preserve">ENTRADA DE PRODUTOS </t>
  </si>
  <si>
    <t>DATA</t>
  </si>
  <si>
    <t>VALOR UNIT</t>
  </si>
  <si>
    <t xml:space="preserve">VALOR TOTAL </t>
  </si>
  <si>
    <t xml:space="preserve">QTD ESTOQUE </t>
  </si>
  <si>
    <t xml:space="preserve">SAIDA DE PRODUTOS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</si>
</sst>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2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5" fillId="3" borderId="0" xfId="0" applyFont="1" applyFill="1"/>
    <xf numFmtId="0" fontId="6" fillId="0" borderId="0" xfId="1" applyFont="1" applyFill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1" fillId="2" borderId="0" xfId="0" applyNumberFormat="1" applyFont="1" applyFill="1" applyAlignment="1">
      <alignment horizontal="center"/>
    </xf>
    <xf numFmtId="2" fontId="0" fillId="0" borderId="0" xfId="0" applyNumberFormat="1"/>
  </cellXfs>
  <cellStyles count="2">
    <cellStyle name="Hiperlink" xfId="1" builtinId="8"/>
    <cellStyle name="Normal" xfId="0" builtinId="0"/>
  </cellStyles>
  <dxfs count="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2" defaultTableStyle="TableStyleMedium2" defaultPivotStyle="PivotStyleLight16">
    <tableStyle name="Estilo de Tabela 1" pivot="0" count="1" xr9:uid="{01FECB21-12DC-4DDC-AA04-EEF08CC82AD7}">
      <tableStyleElement type="lastTotalCell" dxfId="4"/>
    </tableStyle>
    <tableStyle name="Estilo de Tabela Dinâmica 1" table="0" count="0" xr9:uid="{FA68AA8E-AE2C-4BDA-8C2E-3C5FA4AFBAB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FORNECEDORES '!A1"/><Relationship Id="rId1" Type="http://schemas.openxmlformats.org/officeDocument/2006/relationships/hyperlink" Target="#MENU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ESTOQUE SEMANAL '!A1"/><Relationship Id="rId3" Type="http://schemas.openxmlformats.org/officeDocument/2006/relationships/hyperlink" Target="#'ESTOQUE  '!A1"/><Relationship Id="rId7" Type="http://schemas.openxmlformats.org/officeDocument/2006/relationships/hyperlink" Target="#'SA&#205;DA '!A1"/><Relationship Id="rId2" Type="http://schemas.openxmlformats.org/officeDocument/2006/relationships/hyperlink" Target="https://eagletecnologia.com/blog/gestao-de-estoque/importancia-de-estoque-organizado" TargetMode="External"/><Relationship Id="rId1" Type="http://schemas.openxmlformats.org/officeDocument/2006/relationships/image" Target="../media/image1.png"/><Relationship Id="rId6" Type="http://schemas.openxmlformats.org/officeDocument/2006/relationships/hyperlink" Target="#ENTRADA!A1"/><Relationship Id="rId5" Type="http://schemas.openxmlformats.org/officeDocument/2006/relationships/hyperlink" Target="#'CADASTRO DE PRODUTOS '!A1"/><Relationship Id="rId4" Type="http://schemas.openxmlformats.org/officeDocument/2006/relationships/hyperlink" Target="#'FORNECEDORES 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FORNECEDORES '!A1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ENTRADA!A1"/><Relationship Id="rId2" Type="http://schemas.openxmlformats.org/officeDocument/2006/relationships/hyperlink" Target="#'FORNECEDORES '!A1"/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'FORNECEDORES '!A1"/><Relationship Id="rId1" Type="http://schemas.openxmlformats.org/officeDocument/2006/relationships/hyperlink" Target="#MENU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175260</xdr:rowOff>
    </xdr:from>
    <xdr:to>
      <xdr:col>1</xdr:col>
      <xdr:colOff>281940</xdr:colOff>
      <xdr:row>2</xdr:row>
      <xdr:rowOff>30480</xdr:rowOff>
    </xdr:to>
    <xdr:sp macro="" textlink="">
      <xdr:nvSpPr>
        <xdr:cNvPr id="2" name="CaixaDeText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B9B697-830F-48E6-A347-13F238A8AAAF}"/>
            </a:ext>
          </a:extLst>
        </xdr:cNvPr>
        <xdr:cNvSpPr txBox="1"/>
      </xdr:nvSpPr>
      <xdr:spPr>
        <a:xfrm>
          <a:off x="99060" y="175260"/>
          <a:ext cx="1028700" cy="220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/>
            <a:t>MENU</a:t>
          </a:r>
        </a:p>
      </xdr:txBody>
    </xdr:sp>
    <xdr:clientData/>
  </xdr:twoCellAnchor>
  <xdr:twoCellAnchor>
    <xdr:from>
      <xdr:col>1</xdr:col>
      <xdr:colOff>403860</xdr:colOff>
      <xdr:row>1</xdr:row>
      <xdr:rowOff>7620</xdr:rowOff>
    </xdr:from>
    <xdr:to>
      <xdr:col>2</xdr:col>
      <xdr:colOff>434340</xdr:colOff>
      <xdr:row>2</xdr:row>
      <xdr:rowOff>45720</xdr:rowOff>
    </xdr:to>
    <xdr:sp macro="" textlink="">
      <xdr:nvSpPr>
        <xdr:cNvPr id="3" name="CaixaDeText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4D8C718-D403-47BF-B272-CEA38D1FC8E2}"/>
            </a:ext>
          </a:extLst>
        </xdr:cNvPr>
        <xdr:cNvSpPr txBox="1"/>
      </xdr:nvSpPr>
      <xdr:spPr>
        <a:xfrm>
          <a:off x="1249680" y="190500"/>
          <a:ext cx="1295400" cy="220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FORNECEDORES</a:t>
          </a:r>
        </a:p>
      </xdr:txBody>
    </xdr:sp>
    <xdr:clientData/>
  </xdr:twoCellAnchor>
  <xdr:twoCellAnchor>
    <xdr:from>
      <xdr:col>2</xdr:col>
      <xdr:colOff>754380</xdr:colOff>
      <xdr:row>0</xdr:row>
      <xdr:rowOff>167640</xdr:rowOff>
    </xdr:from>
    <xdr:to>
      <xdr:col>3</xdr:col>
      <xdr:colOff>571500</xdr:colOff>
      <xdr:row>2</xdr:row>
      <xdr:rowOff>30480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5EAD33F8-FD02-48A5-814C-EA6EE16FE676}"/>
            </a:ext>
          </a:extLst>
        </xdr:cNvPr>
        <xdr:cNvSpPr txBox="1"/>
      </xdr:nvSpPr>
      <xdr:spPr>
        <a:xfrm>
          <a:off x="2865120" y="167640"/>
          <a:ext cx="92202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/>
            <a:t>ENTRADAS</a:t>
          </a:r>
        </a:p>
      </xdr:txBody>
    </xdr:sp>
    <xdr:clientData/>
  </xdr:twoCellAnchor>
  <xdr:twoCellAnchor>
    <xdr:from>
      <xdr:col>3</xdr:col>
      <xdr:colOff>876300</xdr:colOff>
      <xdr:row>0</xdr:row>
      <xdr:rowOff>167640</xdr:rowOff>
    </xdr:from>
    <xdr:to>
      <xdr:col>3</xdr:col>
      <xdr:colOff>1676400</xdr:colOff>
      <xdr:row>2</xdr:row>
      <xdr:rowOff>22860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6298F5D5-F5B3-461C-9EA2-E84360F05FF2}"/>
            </a:ext>
          </a:extLst>
        </xdr:cNvPr>
        <xdr:cNvSpPr txBox="1"/>
      </xdr:nvSpPr>
      <xdr:spPr>
        <a:xfrm>
          <a:off x="4091940" y="167640"/>
          <a:ext cx="800100" cy="220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/>
            <a:t>SAÍDAS</a:t>
          </a:r>
        </a:p>
      </xdr:txBody>
    </xdr:sp>
    <xdr:clientData/>
  </xdr:twoCellAnchor>
  <xdr:twoCellAnchor>
    <xdr:from>
      <xdr:col>3</xdr:col>
      <xdr:colOff>1798320</xdr:colOff>
      <xdr:row>0</xdr:row>
      <xdr:rowOff>167640</xdr:rowOff>
    </xdr:from>
    <xdr:to>
      <xdr:col>4</xdr:col>
      <xdr:colOff>937260</xdr:colOff>
      <xdr:row>2</xdr:row>
      <xdr:rowOff>22860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EF7F481C-1770-4738-A23B-A56E65B48108}"/>
            </a:ext>
          </a:extLst>
        </xdr:cNvPr>
        <xdr:cNvSpPr txBox="1"/>
      </xdr:nvSpPr>
      <xdr:spPr>
        <a:xfrm>
          <a:off x="5013960" y="167640"/>
          <a:ext cx="1028700" cy="220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/>
            <a:t>ESTOQUE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560093</xdr:colOff>
      <xdr:row>5</xdr:row>
      <xdr:rowOff>139535</xdr:rowOff>
    </xdr:from>
    <xdr:to>
      <xdr:col>33</xdr:col>
      <xdr:colOff>565464</xdr:colOff>
      <xdr:row>71</xdr:row>
      <xdr:rowOff>167245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DF65EBE-8859-4557-AA26-BD688D9A1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ED8424"/>
            </a:clrFrom>
            <a:clrTo>
              <a:srgbClr val="ED8424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1779293" y="1649680"/>
          <a:ext cx="18902971" cy="11914910"/>
        </a:xfrm>
        <a:prstGeom prst="rect">
          <a:avLst/>
        </a:prstGeom>
        <a:noFill/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0</xdr:col>
      <xdr:colOff>595745</xdr:colOff>
      <xdr:row>7</xdr:row>
      <xdr:rowOff>27709</xdr:rowOff>
    </xdr:from>
    <xdr:to>
      <xdr:col>7</xdr:col>
      <xdr:colOff>166254</xdr:colOff>
      <xdr:row>13</xdr:row>
      <xdr:rowOff>13854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DC1D71-4E50-4BD6-A7B9-FB431E3E84ED}"/>
            </a:ext>
          </a:extLst>
        </xdr:cNvPr>
        <xdr:cNvSpPr/>
      </xdr:nvSpPr>
      <xdr:spPr>
        <a:xfrm>
          <a:off x="595745" y="1399309"/>
          <a:ext cx="3837709" cy="1066800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 b="1"/>
            <a:t>ESTOQUE</a:t>
          </a:r>
        </a:p>
      </xdr:txBody>
    </xdr:sp>
    <xdr:clientData/>
  </xdr:twoCellAnchor>
  <xdr:twoCellAnchor>
    <xdr:from>
      <xdr:col>0</xdr:col>
      <xdr:colOff>568036</xdr:colOff>
      <xdr:row>15</xdr:row>
      <xdr:rowOff>166254</xdr:rowOff>
    </xdr:from>
    <xdr:to>
      <xdr:col>7</xdr:col>
      <xdr:colOff>138545</xdr:colOff>
      <xdr:row>21</xdr:row>
      <xdr:rowOff>152400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030068C-3229-4E94-B730-83CD33A4EC79}"/>
            </a:ext>
          </a:extLst>
        </xdr:cNvPr>
        <xdr:cNvSpPr/>
      </xdr:nvSpPr>
      <xdr:spPr>
        <a:xfrm>
          <a:off x="568036" y="2978727"/>
          <a:ext cx="3837709" cy="1066800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 b="1"/>
            <a:t>FORNECEDORES</a:t>
          </a:r>
        </a:p>
      </xdr:txBody>
    </xdr:sp>
    <xdr:clientData/>
  </xdr:twoCellAnchor>
  <xdr:twoCellAnchor>
    <xdr:from>
      <xdr:col>6</xdr:col>
      <xdr:colOff>96982</xdr:colOff>
      <xdr:row>1</xdr:row>
      <xdr:rowOff>83127</xdr:rowOff>
    </xdr:from>
    <xdr:to>
      <xdr:col>23</xdr:col>
      <xdr:colOff>41564</xdr:colOff>
      <xdr:row>1</xdr:row>
      <xdr:rowOff>706581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35D7AA39-680E-4486-A44C-984E70309862}"/>
            </a:ext>
          </a:extLst>
        </xdr:cNvPr>
        <xdr:cNvSpPr txBox="1"/>
      </xdr:nvSpPr>
      <xdr:spPr>
        <a:xfrm>
          <a:off x="3754582" y="263236"/>
          <a:ext cx="10307782" cy="62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2800" b="1">
              <a:latin typeface="Arial Black" panose="020B0A04020102020204" pitchFamily="34" charset="0"/>
            </a:rPr>
            <a:t>CONTROLE DE ESTOQUE </a:t>
          </a:r>
        </a:p>
      </xdr:txBody>
    </xdr:sp>
    <xdr:clientData/>
  </xdr:twoCellAnchor>
  <xdr:twoCellAnchor>
    <xdr:from>
      <xdr:col>0</xdr:col>
      <xdr:colOff>532385</xdr:colOff>
      <xdr:row>25</xdr:row>
      <xdr:rowOff>17813</xdr:rowOff>
    </xdr:from>
    <xdr:to>
      <xdr:col>7</xdr:col>
      <xdr:colOff>83128</xdr:colOff>
      <xdr:row>33</xdr:row>
      <xdr:rowOff>27709</xdr:rowOff>
    </xdr:to>
    <xdr:sp macro="" textlink="">
      <xdr:nvSpPr>
        <xdr:cNvPr id="8" name="Retângulo: Cantos Arredondados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1E7167E-BB9C-40A7-B2CF-65814D6C7A29}"/>
            </a:ext>
          </a:extLst>
        </xdr:cNvPr>
        <xdr:cNvSpPr/>
      </xdr:nvSpPr>
      <xdr:spPr>
        <a:xfrm>
          <a:off x="532385" y="5130140"/>
          <a:ext cx="3817943" cy="1450769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 b="1"/>
            <a:t>CADASTRO DE PRODUTOS</a:t>
          </a:r>
        </a:p>
      </xdr:txBody>
    </xdr:sp>
    <xdr:clientData/>
  </xdr:twoCellAnchor>
  <xdr:twoCellAnchor>
    <xdr:from>
      <xdr:col>0</xdr:col>
      <xdr:colOff>504676</xdr:colOff>
      <xdr:row>35</xdr:row>
      <xdr:rowOff>42553</xdr:rowOff>
    </xdr:from>
    <xdr:to>
      <xdr:col>7</xdr:col>
      <xdr:colOff>75185</xdr:colOff>
      <xdr:row>41</xdr:row>
      <xdr:rowOff>28699</xdr:rowOff>
    </xdr:to>
    <xdr:sp macro="" textlink="">
      <xdr:nvSpPr>
        <xdr:cNvPr id="7" name="Retângulo: Cantos Arredondado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1760118-2BC0-4027-8BAD-20FC3DF20688}"/>
            </a:ext>
          </a:extLst>
        </xdr:cNvPr>
        <xdr:cNvSpPr/>
      </xdr:nvSpPr>
      <xdr:spPr>
        <a:xfrm>
          <a:off x="504676" y="6955971"/>
          <a:ext cx="3837709" cy="1066801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 b="1"/>
            <a:t>ENTRADAS</a:t>
          </a:r>
        </a:p>
      </xdr:txBody>
    </xdr:sp>
    <xdr:clientData/>
  </xdr:twoCellAnchor>
  <xdr:twoCellAnchor>
    <xdr:from>
      <xdr:col>1</xdr:col>
      <xdr:colOff>5911</xdr:colOff>
      <xdr:row>44</xdr:row>
      <xdr:rowOff>56407</xdr:rowOff>
    </xdr:from>
    <xdr:to>
      <xdr:col>7</xdr:col>
      <xdr:colOff>186020</xdr:colOff>
      <xdr:row>50</xdr:row>
      <xdr:rowOff>42553</xdr:rowOff>
    </xdr:to>
    <xdr:sp macro="" textlink="">
      <xdr:nvSpPr>
        <xdr:cNvPr id="9" name="Retângulo: Cantos Arredondados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A6F717A-81C3-4712-B573-AE6DE29655FA}"/>
            </a:ext>
          </a:extLst>
        </xdr:cNvPr>
        <xdr:cNvSpPr/>
      </xdr:nvSpPr>
      <xdr:spPr>
        <a:xfrm>
          <a:off x="615511" y="8590807"/>
          <a:ext cx="3837709" cy="1066801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 b="1"/>
            <a:t>SAÍDAS</a:t>
          </a:r>
        </a:p>
      </xdr:txBody>
    </xdr:sp>
    <xdr:clientData/>
  </xdr:twoCellAnchor>
  <xdr:twoCellAnchor>
    <xdr:from>
      <xdr:col>19</xdr:col>
      <xdr:colOff>158312</xdr:colOff>
      <xdr:row>6</xdr:row>
      <xdr:rowOff>989</xdr:rowOff>
    </xdr:from>
    <xdr:to>
      <xdr:col>32</xdr:col>
      <xdr:colOff>110836</xdr:colOff>
      <xdr:row>12</xdr:row>
      <xdr:rowOff>13855</xdr:rowOff>
    </xdr:to>
    <xdr:sp macro="" textlink="">
      <xdr:nvSpPr>
        <xdr:cNvPr id="11" name="Retângulo: Cantos Arredondados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DB5CF25-0B53-4581-A176-45E49CA07A68}"/>
            </a:ext>
          </a:extLst>
        </xdr:cNvPr>
        <xdr:cNvSpPr/>
      </xdr:nvSpPr>
      <xdr:spPr>
        <a:xfrm>
          <a:off x="11740712" y="1691244"/>
          <a:ext cx="7877324" cy="1093520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3200" b="1">
              <a:solidFill>
                <a:schemeClr val="tx1"/>
              </a:solidFill>
            </a:rPr>
            <a:t>XIMA BURGUER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175260</xdr:rowOff>
    </xdr:from>
    <xdr:to>
      <xdr:col>1</xdr:col>
      <xdr:colOff>281940</xdr:colOff>
      <xdr:row>2</xdr:row>
      <xdr:rowOff>30480</xdr:rowOff>
    </xdr:to>
    <xdr:sp macro="" textlink="">
      <xdr:nvSpPr>
        <xdr:cNvPr id="2" name="CaixaDeText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3DAD92C-DEAD-4BE1-8862-C521C63DCECA}"/>
            </a:ext>
          </a:extLst>
        </xdr:cNvPr>
        <xdr:cNvSpPr txBox="1"/>
      </xdr:nvSpPr>
      <xdr:spPr>
        <a:xfrm>
          <a:off x="99060" y="175260"/>
          <a:ext cx="1173480" cy="220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/>
            <a:t>MENU</a:t>
          </a:r>
        </a:p>
      </xdr:txBody>
    </xdr:sp>
    <xdr:clientData/>
  </xdr:twoCellAnchor>
  <xdr:twoCellAnchor>
    <xdr:from>
      <xdr:col>1</xdr:col>
      <xdr:colOff>403860</xdr:colOff>
      <xdr:row>1</xdr:row>
      <xdr:rowOff>7620</xdr:rowOff>
    </xdr:from>
    <xdr:to>
      <xdr:col>2</xdr:col>
      <xdr:colOff>434340</xdr:colOff>
      <xdr:row>2</xdr:row>
      <xdr:rowOff>45720</xdr:rowOff>
    </xdr:to>
    <xdr:sp macro="" textlink="">
      <xdr:nvSpPr>
        <xdr:cNvPr id="4" name="CaixaDeText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D89D75-493B-427B-94FD-46516E3EB54B}"/>
            </a:ext>
          </a:extLst>
        </xdr:cNvPr>
        <xdr:cNvSpPr txBox="1"/>
      </xdr:nvSpPr>
      <xdr:spPr>
        <a:xfrm>
          <a:off x="1394460" y="190500"/>
          <a:ext cx="1173480" cy="220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FORNECEDORES</a:t>
          </a:r>
        </a:p>
      </xdr:txBody>
    </xdr:sp>
    <xdr:clientData/>
  </xdr:twoCellAnchor>
  <xdr:twoCellAnchor>
    <xdr:from>
      <xdr:col>2</xdr:col>
      <xdr:colOff>647700</xdr:colOff>
      <xdr:row>1</xdr:row>
      <xdr:rowOff>15240</xdr:rowOff>
    </xdr:from>
    <xdr:to>
      <xdr:col>3</xdr:col>
      <xdr:colOff>647700</xdr:colOff>
      <xdr:row>2</xdr:row>
      <xdr:rowOff>38100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B698B1BD-8A82-45D0-BE71-C90C969DF725}"/>
            </a:ext>
          </a:extLst>
        </xdr:cNvPr>
        <xdr:cNvSpPr txBox="1"/>
      </xdr:nvSpPr>
      <xdr:spPr>
        <a:xfrm>
          <a:off x="2781300" y="198120"/>
          <a:ext cx="89916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/>
            <a:t>ENTRADAS</a:t>
          </a:r>
        </a:p>
      </xdr:txBody>
    </xdr:sp>
    <xdr:clientData/>
  </xdr:twoCellAnchor>
  <xdr:twoCellAnchor>
    <xdr:from>
      <xdr:col>3</xdr:col>
      <xdr:colOff>891540</xdr:colOff>
      <xdr:row>1</xdr:row>
      <xdr:rowOff>22860</xdr:rowOff>
    </xdr:from>
    <xdr:to>
      <xdr:col>4</xdr:col>
      <xdr:colOff>784860</xdr:colOff>
      <xdr:row>2</xdr:row>
      <xdr:rowOff>38100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96EDE8B7-61BB-47E8-A845-89A6AE09DC1F}"/>
            </a:ext>
          </a:extLst>
        </xdr:cNvPr>
        <xdr:cNvSpPr txBox="1"/>
      </xdr:nvSpPr>
      <xdr:spPr>
        <a:xfrm>
          <a:off x="3924300" y="205740"/>
          <a:ext cx="845820" cy="1981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/>
            <a:t>SAÍDAS</a:t>
          </a:r>
        </a:p>
      </xdr:txBody>
    </xdr:sp>
    <xdr:clientData/>
  </xdr:twoCellAnchor>
  <xdr:twoCellAnchor>
    <xdr:from>
      <xdr:col>5</xdr:col>
      <xdr:colOff>15240</xdr:colOff>
      <xdr:row>1</xdr:row>
      <xdr:rowOff>7620</xdr:rowOff>
    </xdr:from>
    <xdr:to>
      <xdr:col>5</xdr:col>
      <xdr:colOff>1043940</xdr:colOff>
      <xdr:row>2</xdr:row>
      <xdr:rowOff>45720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4E444718-B770-4125-A575-025191854C09}"/>
            </a:ext>
          </a:extLst>
        </xdr:cNvPr>
        <xdr:cNvSpPr txBox="1"/>
      </xdr:nvSpPr>
      <xdr:spPr>
        <a:xfrm>
          <a:off x="5006340" y="190500"/>
          <a:ext cx="1028700" cy="220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/>
            <a:t>ESTOQUE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175260</xdr:rowOff>
    </xdr:from>
    <xdr:to>
      <xdr:col>1</xdr:col>
      <xdr:colOff>281940</xdr:colOff>
      <xdr:row>2</xdr:row>
      <xdr:rowOff>30480</xdr:rowOff>
    </xdr:to>
    <xdr:sp macro="" textlink="">
      <xdr:nvSpPr>
        <xdr:cNvPr id="2" name="CaixaDeText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5A5917-90A3-4A4D-9CC3-7AFE817B1043}"/>
            </a:ext>
          </a:extLst>
        </xdr:cNvPr>
        <xdr:cNvSpPr txBox="1"/>
      </xdr:nvSpPr>
      <xdr:spPr>
        <a:xfrm>
          <a:off x="99060" y="175260"/>
          <a:ext cx="1173480" cy="220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/>
            <a:t>MENU</a:t>
          </a:r>
        </a:p>
      </xdr:txBody>
    </xdr:sp>
    <xdr:clientData/>
  </xdr:twoCellAnchor>
  <xdr:twoCellAnchor>
    <xdr:from>
      <xdr:col>1</xdr:col>
      <xdr:colOff>617220</xdr:colOff>
      <xdr:row>1</xdr:row>
      <xdr:rowOff>7620</xdr:rowOff>
    </xdr:from>
    <xdr:to>
      <xdr:col>2</xdr:col>
      <xdr:colOff>822960</xdr:colOff>
      <xdr:row>2</xdr:row>
      <xdr:rowOff>38100</xdr:rowOff>
    </xdr:to>
    <xdr:sp macro="" textlink="">
      <xdr:nvSpPr>
        <xdr:cNvPr id="3" name="CaixaDeText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936F29A-FD61-4A35-B621-271B6092AF8C}"/>
            </a:ext>
          </a:extLst>
        </xdr:cNvPr>
        <xdr:cNvSpPr txBox="1"/>
      </xdr:nvSpPr>
      <xdr:spPr>
        <a:xfrm>
          <a:off x="1661160" y="190500"/>
          <a:ext cx="1257300" cy="2133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FORNECEDORES</a:t>
          </a:r>
        </a:p>
      </xdr:txBody>
    </xdr:sp>
    <xdr:clientData/>
  </xdr:twoCellAnchor>
  <xdr:twoCellAnchor>
    <xdr:from>
      <xdr:col>3</xdr:col>
      <xdr:colOff>15240</xdr:colOff>
      <xdr:row>1</xdr:row>
      <xdr:rowOff>15240</xdr:rowOff>
    </xdr:from>
    <xdr:to>
      <xdr:col>3</xdr:col>
      <xdr:colOff>1219200</xdr:colOff>
      <xdr:row>2</xdr:row>
      <xdr:rowOff>45720</xdr:rowOff>
    </xdr:to>
    <xdr:sp macro="" textlink="">
      <xdr:nvSpPr>
        <xdr:cNvPr id="4" name="CaixaDeText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084F49B-5CB3-402B-927F-95FDCCF582E8}"/>
            </a:ext>
          </a:extLst>
        </xdr:cNvPr>
        <xdr:cNvSpPr txBox="1"/>
      </xdr:nvSpPr>
      <xdr:spPr>
        <a:xfrm>
          <a:off x="3299460" y="198120"/>
          <a:ext cx="1203960" cy="2133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/>
            <a:t>ENTRADAS</a:t>
          </a:r>
        </a:p>
      </xdr:txBody>
    </xdr:sp>
    <xdr:clientData/>
  </xdr:twoCellAnchor>
  <xdr:twoCellAnchor>
    <xdr:from>
      <xdr:col>4</xdr:col>
      <xdr:colOff>327660</xdr:colOff>
      <xdr:row>1</xdr:row>
      <xdr:rowOff>22860</xdr:rowOff>
    </xdr:from>
    <xdr:to>
      <xdr:col>5</xdr:col>
      <xdr:colOff>327660</xdr:colOff>
      <xdr:row>2</xdr:row>
      <xdr:rowOff>60960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A979DFAE-D747-4305-8DDA-90E772082E33}"/>
            </a:ext>
          </a:extLst>
        </xdr:cNvPr>
        <xdr:cNvSpPr txBox="1"/>
      </xdr:nvSpPr>
      <xdr:spPr>
        <a:xfrm>
          <a:off x="5052060" y="205740"/>
          <a:ext cx="1318260" cy="220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/>
            <a:t>SAÍDAS</a:t>
          </a:r>
        </a:p>
      </xdr:txBody>
    </xdr:sp>
    <xdr:clientData/>
  </xdr:twoCellAnchor>
  <xdr:twoCellAnchor>
    <xdr:from>
      <xdr:col>5</xdr:col>
      <xdr:colOff>899160</xdr:colOff>
      <xdr:row>1</xdr:row>
      <xdr:rowOff>0</xdr:rowOff>
    </xdr:from>
    <xdr:to>
      <xdr:col>6</xdr:col>
      <xdr:colOff>541020</xdr:colOff>
      <xdr:row>2</xdr:row>
      <xdr:rowOff>53340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DB1C6C36-39F7-463B-B670-3BC323BC4F5A}"/>
            </a:ext>
          </a:extLst>
        </xdr:cNvPr>
        <xdr:cNvSpPr txBox="1"/>
      </xdr:nvSpPr>
      <xdr:spPr>
        <a:xfrm>
          <a:off x="6941820" y="182880"/>
          <a:ext cx="1074420" cy="2362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/>
            <a:t>ESTOQUE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175260</xdr:colOff>
      <xdr:row>0</xdr:row>
      <xdr:rowOff>129540</xdr:rowOff>
    </xdr:from>
    <xdr:to>
      <xdr:col>10</xdr:col>
      <xdr:colOff>0</xdr:colOff>
      <xdr:row>3</xdr:row>
      <xdr:rowOff>30480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5233C36-4183-4FE6-BE20-1A8ADA00E439}"/>
            </a:ext>
          </a:extLst>
        </xdr:cNvPr>
        <xdr:cNvSpPr/>
      </xdr:nvSpPr>
      <xdr:spPr>
        <a:xfrm>
          <a:off x="6911340" y="129540"/>
          <a:ext cx="1653540" cy="495300"/>
        </a:xfrm>
        <a:prstGeom prst="round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800" b="1"/>
            <a:t>MENU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175260</xdr:rowOff>
    </xdr:from>
    <xdr:to>
      <xdr:col>1</xdr:col>
      <xdr:colOff>281940</xdr:colOff>
      <xdr:row>2</xdr:row>
      <xdr:rowOff>30480</xdr:rowOff>
    </xdr:to>
    <xdr:sp macro="" textlink="">
      <xdr:nvSpPr>
        <xdr:cNvPr id="2" name="CaixaDeText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1543FD-1ED1-40AC-B064-EB2041F6382C}"/>
            </a:ext>
          </a:extLst>
        </xdr:cNvPr>
        <xdr:cNvSpPr txBox="1"/>
      </xdr:nvSpPr>
      <xdr:spPr>
        <a:xfrm>
          <a:off x="99060" y="175260"/>
          <a:ext cx="1173480" cy="220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/>
            <a:t>MENU</a:t>
          </a:r>
        </a:p>
      </xdr:txBody>
    </xdr:sp>
    <xdr:clientData/>
  </xdr:twoCellAnchor>
  <xdr:twoCellAnchor>
    <xdr:from>
      <xdr:col>1</xdr:col>
      <xdr:colOff>403860</xdr:colOff>
      <xdr:row>1</xdr:row>
      <xdr:rowOff>7620</xdr:rowOff>
    </xdr:from>
    <xdr:to>
      <xdr:col>2</xdr:col>
      <xdr:colOff>434340</xdr:colOff>
      <xdr:row>2</xdr:row>
      <xdr:rowOff>45720</xdr:rowOff>
    </xdr:to>
    <xdr:sp macro="" textlink="">
      <xdr:nvSpPr>
        <xdr:cNvPr id="3" name="CaixaDeText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AB7A46-F304-4D60-9824-8B40C8F4F7FA}"/>
            </a:ext>
          </a:extLst>
        </xdr:cNvPr>
        <xdr:cNvSpPr txBox="1"/>
      </xdr:nvSpPr>
      <xdr:spPr>
        <a:xfrm>
          <a:off x="1394460" y="190500"/>
          <a:ext cx="1173480" cy="220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FORNECEDORES</a:t>
          </a:r>
        </a:p>
      </xdr:txBody>
    </xdr:sp>
    <xdr:clientData/>
  </xdr:twoCellAnchor>
  <xdr:twoCellAnchor>
    <xdr:from>
      <xdr:col>2</xdr:col>
      <xdr:colOff>754380</xdr:colOff>
      <xdr:row>0</xdr:row>
      <xdr:rowOff>167640</xdr:rowOff>
    </xdr:from>
    <xdr:to>
      <xdr:col>3</xdr:col>
      <xdr:colOff>571500</xdr:colOff>
      <xdr:row>2</xdr:row>
      <xdr:rowOff>30480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CA7E7CAC-A0CD-411A-82FC-97874FEC1245}"/>
            </a:ext>
          </a:extLst>
        </xdr:cNvPr>
        <xdr:cNvSpPr txBox="1"/>
      </xdr:nvSpPr>
      <xdr:spPr>
        <a:xfrm>
          <a:off x="3200400" y="167640"/>
          <a:ext cx="92202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/>
            <a:t>ENTRADAS</a:t>
          </a:r>
        </a:p>
      </xdr:txBody>
    </xdr:sp>
    <xdr:clientData/>
  </xdr:twoCellAnchor>
  <xdr:twoCellAnchor>
    <xdr:from>
      <xdr:col>3</xdr:col>
      <xdr:colOff>891540</xdr:colOff>
      <xdr:row>1</xdr:row>
      <xdr:rowOff>22860</xdr:rowOff>
    </xdr:from>
    <xdr:to>
      <xdr:col>4</xdr:col>
      <xdr:colOff>784860</xdr:colOff>
      <xdr:row>2</xdr:row>
      <xdr:rowOff>38100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CF60ADEE-92E6-49BF-8742-91166F41A448}"/>
            </a:ext>
          </a:extLst>
        </xdr:cNvPr>
        <xdr:cNvSpPr txBox="1"/>
      </xdr:nvSpPr>
      <xdr:spPr>
        <a:xfrm>
          <a:off x="4107180" y="205740"/>
          <a:ext cx="1120140" cy="1981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/>
            <a:t>SAÍDAS</a:t>
          </a:r>
        </a:p>
      </xdr:txBody>
    </xdr:sp>
    <xdr:clientData/>
  </xdr:twoCellAnchor>
  <xdr:twoCellAnchor>
    <xdr:from>
      <xdr:col>5</xdr:col>
      <xdr:colOff>15240</xdr:colOff>
      <xdr:row>1</xdr:row>
      <xdr:rowOff>7620</xdr:rowOff>
    </xdr:from>
    <xdr:to>
      <xdr:col>5</xdr:col>
      <xdr:colOff>1043940</xdr:colOff>
      <xdr:row>2</xdr:row>
      <xdr:rowOff>45720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532E922C-9CC8-4712-8A58-758147943E94}"/>
            </a:ext>
          </a:extLst>
        </xdr:cNvPr>
        <xdr:cNvSpPr txBox="1"/>
      </xdr:nvSpPr>
      <xdr:spPr>
        <a:xfrm>
          <a:off x="5684520" y="190500"/>
          <a:ext cx="1028700" cy="220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/>
            <a:t>ESTOQUE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E37CCD-8143-46CF-BB09-5ECD3BFBC86E}" name="Tabela2" displayName="Tabela2" ref="A2:I11" totalsRowShown="0">
  <autoFilter ref="A2:I11" xr:uid="{14E37CCD-8143-46CF-BB09-5ECD3BFBC86E}"/>
  <tableColumns count="9">
    <tableColumn id="1" xr3:uid="{540C4E73-1C76-45BF-9172-A97AFCCCA83E}" name="Nome " dataDxfId="3"/>
    <tableColumn id="2" xr3:uid="{5E178CB6-3176-4EA1-950D-B71610EA5AAB}" name="Pão 2"/>
    <tableColumn id="3" xr3:uid="{76AA1BF5-6463-457C-85DF-0335D9B528DC}" name="Carne 1"/>
    <tableColumn id="4" xr3:uid="{F7FE823D-B9EE-4A89-B60A-656965E62477}" name="Carne 2"/>
    <tableColumn id="5" xr3:uid="{39DC16BD-59A1-4580-8E10-EE23DCB0B0DE}" name="Queijo 2"/>
    <tableColumn id="6" xr3:uid="{3F6F0759-8E89-4359-A775-5DDC076A979D}" name="legume 1"/>
    <tableColumn id="7" xr3:uid="{D5DA1FD0-BEB1-42AD-8953-FEEA29EA6E79}" name="Legume 2"/>
    <tableColumn id="8" xr3:uid="{75ECF6C7-3E58-4B5D-8091-413AF53E5A78}" name="Legume 3"/>
    <tableColumn id="9" xr3:uid="{1118BE27-A541-4146-8F8D-ABAD4AAED196}" name="Molhos"/>
  </tableColumns>
  <tableStyleInfo name="TableStyleMedium1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7002AF7-9AC6-42CE-A210-14FBF51E7571}" name="Tabela3" displayName="Tabela3" ref="A2:M11" totalsRowShown="0" headerRowDxfId="2">
  <autoFilter ref="A2:M11" xr:uid="{B7002AF7-9AC6-42CE-A210-14FBF51E7571}"/>
  <tableColumns count="13">
    <tableColumn id="1" xr3:uid="{400F8495-CE9C-40B2-AA24-686F325D41CB}" name="Pedido"/>
    <tableColumn id="2" xr3:uid="{38257EB2-3751-4E35-A402-B40DB028F981}" name="QTD" dataDxfId="1"/>
    <tableColumn id="3" xr3:uid="{039DC6EA-8C89-4326-912B-86245E09E4C9}" name="Fatias de pão" dataDxfId="0"/>
    <tableColumn id="4" xr3:uid="{C19F80C4-3B82-421B-86DA-B081E9FB903B}" name="Carne "/>
    <tableColumn id="5" xr3:uid="{F7130B29-0610-4ED9-9707-74412E2EAC90}" name="Steak de frango"/>
    <tableColumn id="6" xr3:uid="{9FC3FDEA-C2B6-4E5D-B8F0-472F38843FE3}" name="Bacon fatias"/>
    <tableColumn id="7" xr3:uid="{B027AF26-668D-4491-904D-0F09472762D7}" name="Fatias de queijo"/>
    <tableColumn id="8" xr3:uid="{DEBB442A-B81E-4775-AB48-A6FA2BDF29BF}" name="Rodela de tomate"/>
    <tableColumn id="9" xr3:uid="{19052AB9-0FC8-40AE-81DA-830BEA40DC9D}" name="Rodela de cebola"/>
    <tableColumn id="10" xr3:uid="{3C065D6D-E1A5-45BC-ACB1-04D44A045924}" name="Rodelo de cebola caramelisada"/>
    <tableColumn id="11" xr3:uid="{D9C2F6F8-2BEB-4F43-BBAB-F4ED1EBD8F90}" name="Aneis de cebola"/>
    <tableColumn id="12" xr3:uid="{28331BC1-E4A7-446C-9B52-9EA8CF101912}" name="Alface americano/salada"/>
    <tableColumn id="13" xr3:uid="{B6D55AF1-E720-4900-BC74-D415F69C0926}" name="Molhos qtd grama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4A714-EEDB-48F1-8ACE-3338F35A8BF0}">
  <dimension ref="A1:G8"/>
  <sheetViews>
    <sheetView workbookViewId="0">
      <selection activeCell="G17" sqref="G17"/>
    </sheetView>
  </sheetViews>
  <sheetFormatPr defaultRowHeight="14.4" x14ac:dyDescent="0.3"/>
  <cols>
    <col min="1" max="1" width="12.33203125" customWidth="1"/>
    <col min="2" max="2" width="18.44140625" customWidth="1"/>
    <col min="3" max="3" width="16.109375" customWidth="1"/>
    <col min="4" max="4" width="27.5546875" customWidth="1"/>
    <col min="5" max="5" width="19.44140625" customWidth="1"/>
  </cols>
  <sheetData>
    <row r="1" spans="1:5" x14ac:dyDescent="0.3">
      <c r="A1" s="18"/>
      <c r="B1" s="18"/>
      <c r="C1" s="18"/>
      <c r="D1" s="18"/>
      <c r="E1" s="18"/>
    </row>
    <row r="2" spans="1:5" x14ac:dyDescent="0.3">
      <c r="A2" s="18"/>
      <c r="B2" s="18"/>
      <c r="C2" s="18"/>
      <c r="D2" s="18"/>
      <c r="E2" s="18"/>
    </row>
    <row r="3" spans="1:5" x14ac:dyDescent="0.3">
      <c r="A3" s="18"/>
      <c r="B3" s="18"/>
      <c r="C3" s="18"/>
      <c r="D3" s="18"/>
      <c r="E3" s="18"/>
    </row>
    <row r="4" spans="1:5" x14ac:dyDescent="0.3">
      <c r="A4" s="17" t="s">
        <v>90</v>
      </c>
      <c r="B4" s="17"/>
      <c r="C4" s="17"/>
      <c r="D4" s="17"/>
      <c r="E4" s="17"/>
    </row>
    <row r="5" spans="1:5" x14ac:dyDescent="0.3">
      <c r="A5" s="17"/>
      <c r="B5" s="17"/>
      <c r="C5" s="17"/>
      <c r="D5" s="17"/>
      <c r="E5" s="17"/>
    </row>
    <row r="6" spans="1:5" x14ac:dyDescent="0.3">
      <c r="A6" s="17"/>
      <c r="B6" s="17"/>
      <c r="C6" s="17"/>
      <c r="D6" s="17"/>
      <c r="E6" s="17"/>
    </row>
    <row r="7" spans="1:5" x14ac:dyDescent="0.3">
      <c r="A7" s="3" t="s">
        <v>86</v>
      </c>
      <c r="B7" s="3" t="s">
        <v>14</v>
      </c>
      <c r="C7" s="10" t="s">
        <v>1</v>
      </c>
      <c r="D7" s="10" t="s">
        <v>87</v>
      </c>
      <c r="E7" s="10" t="s">
        <v>88</v>
      </c>
    </row>
    <row r="8" spans="1:5" x14ac:dyDescent="0.3">
      <c r="A8">
        <v>1</v>
      </c>
      <c r="B8" t="s">
        <v>80</v>
      </c>
      <c r="C8">
        <v>3</v>
      </c>
      <c r="D8" t="s">
        <v>82</v>
      </c>
    </row>
  </sheetData>
  <mergeCells count="2">
    <mergeCell ref="A1:E3"/>
    <mergeCell ref="A4:E6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A4A66-1C60-4B0D-9888-2F34A81DA31D}">
  <dimension ref="A1:AG370"/>
  <sheetViews>
    <sheetView topLeftCell="A7" zoomScale="55" zoomScaleNormal="55" workbookViewId="0"/>
  </sheetViews>
  <sheetFormatPr defaultRowHeight="14.4" x14ac:dyDescent="0.3"/>
  <sheetData>
    <row r="1" spans="1:33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ht="67.2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t="8.4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:33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:33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:33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:33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:33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:33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:33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:33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:33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:33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:33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:33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:33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:33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AE186-02BC-4F5C-99C7-E13569F32BF9}">
  <dimension ref="A1:I9"/>
  <sheetViews>
    <sheetView workbookViewId="0">
      <selection sqref="A1:G3"/>
    </sheetView>
  </sheetViews>
  <sheetFormatPr defaultRowHeight="14.4" x14ac:dyDescent="0.3"/>
  <cols>
    <col min="1" max="1" width="14.44140625" customWidth="1"/>
    <col min="2" max="2" width="16.6640625" customWidth="1"/>
    <col min="3" max="3" width="15.77734375" customWidth="1"/>
    <col min="4" max="5" width="17.88671875" customWidth="1"/>
    <col min="6" max="6" width="18.77734375" customWidth="1"/>
    <col min="7" max="7" width="13" customWidth="1"/>
  </cols>
  <sheetData>
    <row r="1" spans="1:9" x14ac:dyDescent="0.3">
      <c r="A1" s="18"/>
      <c r="B1" s="18"/>
      <c r="C1" s="18"/>
      <c r="D1" s="18"/>
      <c r="E1" s="18"/>
      <c r="F1" s="18"/>
      <c r="G1" s="18"/>
    </row>
    <row r="2" spans="1:9" x14ac:dyDescent="0.3">
      <c r="A2" s="18"/>
      <c r="B2" s="18"/>
      <c r="C2" s="18"/>
      <c r="D2" s="18"/>
      <c r="E2" s="18"/>
      <c r="F2" s="18"/>
      <c r="G2" s="18"/>
    </row>
    <row r="3" spans="1:9" x14ac:dyDescent="0.3">
      <c r="A3" s="18"/>
      <c r="B3" s="18"/>
      <c r="C3" s="18"/>
      <c r="D3" s="18"/>
      <c r="E3" s="18"/>
      <c r="F3" s="18"/>
      <c r="G3" s="18"/>
    </row>
    <row r="4" spans="1:9" ht="14.4" customHeight="1" x14ac:dyDescent="0.3">
      <c r="A4" s="17" t="s">
        <v>3</v>
      </c>
      <c r="B4" s="17"/>
      <c r="C4" s="17"/>
      <c r="D4" s="17"/>
      <c r="E4" s="17"/>
      <c r="F4" s="17"/>
      <c r="G4" s="17"/>
    </row>
    <row r="5" spans="1:9" ht="14.4" customHeight="1" x14ac:dyDescent="0.3">
      <c r="A5" s="17"/>
      <c r="B5" s="17"/>
      <c r="C5" s="17"/>
      <c r="D5" s="17"/>
      <c r="E5" s="17"/>
      <c r="F5" s="17"/>
      <c r="G5" s="17"/>
      <c r="I5" s="8"/>
    </row>
    <row r="6" spans="1:9" ht="14.4" customHeight="1" x14ac:dyDescent="0.3">
      <c r="A6" s="17"/>
      <c r="B6" s="17"/>
      <c r="C6" s="17"/>
      <c r="D6" s="17"/>
      <c r="E6" s="17"/>
      <c r="F6" s="17"/>
      <c r="G6" s="17"/>
    </row>
    <row r="7" spans="1:9" ht="31.8" customHeight="1" x14ac:dyDescent="0.3">
      <c r="A7" s="16" t="s">
        <v>2</v>
      </c>
      <c r="B7" s="16"/>
      <c r="C7" s="16"/>
      <c r="D7" s="16"/>
      <c r="E7" s="16"/>
      <c r="F7" s="1"/>
      <c r="G7" s="1"/>
    </row>
    <row r="8" spans="1:9" ht="28.8" x14ac:dyDescent="0.3">
      <c r="A8" s="3" t="s">
        <v>0</v>
      </c>
      <c r="B8" s="3" t="s">
        <v>14</v>
      </c>
      <c r="C8" s="10" t="s">
        <v>13</v>
      </c>
      <c r="D8" s="10" t="s">
        <v>15</v>
      </c>
      <c r="E8" s="10" t="s">
        <v>16</v>
      </c>
      <c r="F8" s="2" t="s">
        <v>17</v>
      </c>
      <c r="G8" s="10" t="s">
        <v>18</v>
      </c>
    </row>
    <row r="9" spans="1:9" ht="16.8" customHeight="1" x14ac:dyDescent="0.3">
      <c r="A9">
        <v>1</v>
      </c>
      <c r="B9" t="s">
        <v>80</v>
      </c>
      <c r="C9" t="s">
        <v>81</v>
      </c>
      <c r="D9" t="s">
        <v>82</v>
      </c>
      <c r="E9" t="s">
        <v>83</v>
      </c>
      <c r="F9" t="s">
        <v>84</v>
      </c>
      <c r="G9">
        <v>22</v>
      </c>
    </row>
  </sheetData>
  <mergeCells count="3">
    <mergeCell ref="A7:E7"/>
    <mergeCell ref="A4:G6"/>
    <mergeCell ref="A1:G3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A6630-8DEC-4D34-952D-619BF4B627C3}">
  <dimension ref="A1:G8"/>
  <sheetViews>
    <sheetView workbookViewId="0">
      <selection activeCell="H14" sqref="H14"/>
    </sheetView>
  </sheetViews>
  <sheetFormatPr defaultRowHeight="14.4" x14ac:dyDescent="0.3"/>
  <cols>
    <col min="1" max="1" width="15.21875" customWidth="1"/>
    <col min="2" max="2" width="15.33203125" customWidth="1"/>
    <col min="3" max="3" width="17.33203125" customWidth="1"/>
    <col min="4" max="4" width="21" customWidth="1"/>
    <col min="5" max="5" width="19.21875" customWidth="1"/>
    <col min="6" max="6" width="20.88671875" customWidth="1"/>
    <col min="7" max="7" width="16.88671875" customWidth="1"/>
  </cols>
  <sheetData>
    <row r="1" spans="1:7" x14ac:dyDescent="0.3">
      <c r="A1" s="18"/>
      <c r="B1" s="18"/>
      <c r="C1" s="18"/>
      <c r="D1" s="18"/>
      <c r="E1" s="18"/>
      <c r="F1" s="18"/>
      <c r="G1" s="18"/>
    </row>
    <row r="2" spans="1:7" x14ac:dyDescent="0.3">
      <c r="A2" s="18"/>
      <c r="B2" s="18"/>
      <c r="C2" s="18"/>
      <c r="D2" s="18"/>
      <c r="E2" s="18"/>
      <c r="F2" s="18"/>
      <c r="G2" s="18"/>
    </row>
    <row r="3" spans="1:7" x14ac:dyDescent="0.3">
      <c r="A3" s="18"/>
      <c r="B3" s="18"/>
      <c r="C3" s="18"/>
      <c r="D3" s="18"/>
      <c r="E3" s="18"/>
      <c r="F3" s="18"/>
      <c r="G3" s="18"/>
    </row>
    <row r="4" spans="1:7" x14ac:dyDescent="0.3">
      <c r="A4" s="17" t="s">
        <v>3</v>
      </c>
      <c r="B4" s="17"/>
      <c r="C4" s="17"/>
      <c r="D4" s="17"/>
      <c r="E4" s="17"/>
      <c r="F4" s="17"/>
      <c r="G4" s="17"/>
    </row>
    <row r="5" spans="1:7" x14ac:dyDescent="0.3">
      <c r="A5" s="17"/>
      <c r="B5" s="17"/>
      <c r="C5" s="17"/>
      <c r="D5" s="17"/>
      <c r="E5" s="17"/>
      <c r="F5" s="17"/>
      <c r="G5" s="17"/>
    </row>
    <row r="6" spans="1:7" x14ac:dyDescent="0.3">
      <c r="A6" s="17"/>
      <c r="B6" s="17"/>
      <c r="C6" s="17"/>
      <c r="D6" s="17"/>
      <c r="E6" s="17"/>
      <c r="F6" s="17"/>
      <c r="G6" s="17"/>
    </row>
    <row r="7" spans="1:7" ht="23.4" x14ac:dyDescent="0.3">
      <c r="A7" s="16" t="s">
        <v>19</v>
      </c>
      <c r="B7" s="16"/>
      <c r="C7" s="16"/>
      <c r="D7" s="16"/>
      <c r="E7" s="16"/>
      <c r="F7" s="16"/>
      <c r="G7" s="16"/>
    </row>
    <row r="8" spans="1:7" x14ac:dyDescent="0.3">
      <c r="A8" s="3" t="s">
        <v>20</v>
      </c>
      <c r="B8" s="3" t="s">
        <v>21</v>
      </c>
      <c r="C8" s="10" t="s">
        <v>22</v>
      </c>
      <c r="D8" s="10" t="s">
        <v>23</v>
      </c>
      <c r="E8" s="10" t="s">
        <v>24</v>
      </c>
      <c r="F8" s="2" t="s">
        <v>25</v>
      </c>
      <c r="G8" s="10" t="s">
        <v>26</v>
      </c>
    </row>
  </sheetData>
  <mergeCells count="3">
    <mergeCell ref="A1:G3"/>
    <mergeCell ref="A4:G6"/>
    <mergeCell ref="A7:G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70708-7406-4BF1-9472-C72E2EDB9374}">
  <dimension ref="A1:I10"/>
  <sheetViews>
    <sheetView workbookViewId="0">
      <selection activeCell="H16" sqref="H16"/>
    </sheetView>
  </sheetViews>
  <sheetFormatPr defaultRowHeight="14.4" x14ac:dyDescent="0.3"/>
  <cols>
    <col min="1" max="1" width="13.88671875" customWidth="1"/>
    <col min="2" max="2" width="16.21875" customWidth="1"/>
    <col min="3" max="4" width="11.88671875" customWidth="1"/>
    <col min="5" max="5" width="13.77734375" customWidth="1"/>
    <col min="6" max="6" width="15.5546875" customWidth="1"/>
    <col min="7" max="8" width="15.6640625" customWidth="1"/>
    <col min="9" max="9" width="18.88671875" customWidth="1"/>
  </cols>
  <sheetData>
    <row r="1" spans="1:9" ht="29.4" customHeight="1" x14ac:dyDescent="0.3">
      <c r="A1" s="19" t="s">
        <v>79</v>
      </c>
      <c r="B1" s="19"/>
      <c r="C1" s="19"/>
      <c r="D1" s="19"/>
      <c r="E1" s="19"/>
      <c r="F1" s="19"/>
      <c r="G1" s="19"/>
      <c r="H1" s="19"/>
      <c r="I1" s="19"/>
    </row>
    <row r="2" spans="1:9" x14ac:dyDescent="0.3">
      <c r="A2" t="s">
        <v>29</v>
      </c>
      <c r="B2" t="s">
        <v>36</v>
      </c>
      <c r="C2" t="s">
        <v>38</v>
      </c>
      <c r="D2" t="s">
        <v>47</v>
      </c>
      <c r="E2" t="s">
        <v>39</v>
      </c>
      <c r="F2" t="s">
        <v>32</v>
      </c>
      <c r="G2" t="s">
        <v>34</v>
      </c>
      <c r="H2" t="s">
        <v>61</v>
      </c>
      <c r="I2" t="s">
        <v>53</v>
      </c>
    </row>
    <row r="3" spans="1:9" x14ac:dyDescent="0.3">
      <c r="A3" t="s">
        <v>27</v>
      </c>
      <c r="B3" t="s">
        <v>28</v>
      </c>
      <c r="C3" t="s">
        <v>30</v>
      </c>
      <c r="E3" t="s">
        <v>31</v>
      </c>
      <c r="F3" t="s">
        <v>33</v>
      </c>
      <c r="G3" t="s">
        <v>35</v>
      </c>
    </row>
    <row r="4" spans="1:9" x14ac:dyDescent="0.3">
      <c r="A4" t="s">
        <v>45</v>
      </c>
      <c r="B4" t="s">
        <v>28</v>
      </c>
      <c r="C4" t="s">
        <v>30</v>
      </c>
      <c r="D4" t="s">
        <v>48</v>
      </c>
      <c r="E4" t="s">
        <v>31</v>
      </c>
      <c r="G4" t="s">
        <v>46</v>
      </c>
    </row>
    <row r="5" spans="1:9" x14ac:dyDescent="0.3">
      <c r="A5" t="s">
        <v>49</v>
      </c>
      <c r="B5" t="s">
        <v>28</v>
      </c>
      <c r="C5" t="s">
        <v>50</v>
      </c>
      <c r="E5" t="s">
        <v>31</v>
      </c>
      <c r="G5" t="s">
        <v>51</v>
      </c>
      <c r="I5" t="s">
        <v>54</v>
      </c>
    </row>
    <row r="6" spans="1:9" x14ac:dyDescent="0.3">
      <c r="A6" t="s">
        <v>56</v>
      </c>
      <c r="B6" t="s">
        <v>28</v>
      </c>
      <c r="C6" t="s">
        <v>50</v>
      </c>
      <c r="D6" t="s">
        <v>48</v>
      </c>
      <c r="E6" t="s">
        <v>31</v>
      </c>
      <c r="G6" t="s">
        <v>46</v>
      </c>
    </row>
    <row r="7" spans="1:9" x14ac:dyDescent="0.3">
      <c r="A7" t="s">
        <v>58</v>
      </c>
      <c r="B7" t="s">
        <v>28</v>
      </c>
      <c r="C7" t="s">
        <v>59</v>
      </c>
      <c r="E7" t="s">
        <v>31</v>
      </c>
      <c r="F7" t="s">
        <v>33</v>
      </c>
      <c r="G7" t="s">
        <v>62</v>
      </c>
      <c r="H7" t="s">
        <v>60</v>
      </c>
    </row>
    <row r="8" spans="1:9" x14ac:dyDescent="0.3">
      <c r="A8" t="s">
        <v>66</v>
      </c>
      <c r="B8" t="s">
        <v>28</v>
      </c>
      <c r="C8" t="s">
        <v>67</v>
      </c>
      <c r="D8" t="s">
        <v>48</v>
      </c>
      <c r="E8" t="s">
        <v>31</v>
      </c>
      <c r="G8" t="s">
        <v>46</v>
      </c>
    </row>
    <row r="9" spans="1:9" x14ac:dyDescent="0.3">
      <c r="A9" t="s">
        <v>68</v>
      </c>
      <c r="B9" t="s">
        <v>28</v>
      </c>
      <c r="C9" t="s">
        <v>69</v>
      </c>
      <c r="D9" t="s">
        <v>70</v>
      </c>
      <c r="E9" t="s">
        <v>71</v>
      </c>
      <c r="H9" t="s">
        <v>72</v>
      </c>
    </row>
    <row r="10" spans="1:9" x14ac:dyDescent="0.3">
      <c r="A10" t="s">
        <v>73</v>
      </c>
      <c r="B10" t="s">
        <v>28</v>
      </c>
      <c r="C10" t="s">
        <v>50</v>
      </c>
      <c r="E10" t="s">
        <v>31</v>
      </c>
      <c r="H10" t="s">
        <v>60</v>
      </c>
      <c r="I10" t="s">
        <v>74</v>
      </c>
    </row>
  </sheetData>
  <mergeCells count="1">
    <mergeCell ref="A1:I1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99E36-13AA-46A8-81A1-F3794D4B06C7}">
  <dimension ref="A1:M11"/>
  <sheetViews>
    <sheetView workbookViewId="0">
      <selection activeCell="G27" sqref="G27"/>
    </sheetView>
  </sheetViews>
  <sheetFormatPr defaultRowHeight="14.4" x14ac:dyDescent="0.3"/>
  <cols>
    <col min="1" max="1" width="14.21875" customWidth="1"/>
    <col min="2" max="2" width="8.88671875" style="9"/>
    <col min="3" max="3" width="13.6640625" style="9" customWidth="1"/>
    <col min="4" max="4" width="9.88671875" customWidth="1"/>
    <col min="5" max="5" width="16.21875" customWidth="1"/>
    <col min="6" max="6" width="14.5546875" customWidth="1"/>
    <col min="7" max="7" width="15.5546875" customWidth="1"/>
    <col min="8" max="8" width="16.109375" customWidth="1"/>
    <col min="9" max="9" width="16.88671875" customWidth="1"/>
    <col min="10" max="10" width="28.21875" customWidth="1"/>
    <col min="11" max="11" width="17.88671875" customWidth="1"/>
    <col min="12" max="12" width="23.109375" customWidth="1"/>
    <col min="13" max="13" width="18.44140625" customWidth="1"/>
  </cols>
  <sheetData>
    <row r="1" spans="1:13" ht="28.8" customHeight="1" x14ac:dyDescent="0.3">
      <c r="A1" s="20" t="s">
        <v>78</v>
      </c>
      <c r="B1" s="20"/>
      <c r="C1" s="20"/>
      <c r="D1" s="20"/>
      <c r="E1" s="20"/>
    </row>
    <row r="2" spans="1:13" s="11" customFormat="1" ht="25.2" customHeight="1" x14ac:dyDescent="0.3">
      <c r="A2" s="11" t="s">
        <v>44</v>
      </c>
      <c r="B2" s="12" t="s">
        <v>1</v>
      </c>
      <c r="C2" s="12" t="s">
        <v>40</v>
      </c>
      <c r="D2" s="11" t="s">
        <v>37</v>
      </c>
      <c r="E2" s="12" t="s">
        <v>65</v>
      </c>
      <c r="F2" s="11" t="s">
        <v>57</v>
      </c>
      <c r="G2" s="11" t="s">
        <v>41</v>
      </c>
      <c r="H2" s="12" t="s">
        <v>42</v>
      </c>
      <c r="I2" s="11" t="s">
        <v>43</v>
      </c>
      <c r="J2" s="12" t="s">
        <v>52</v>
      </c>
      <c r="K2" s="11" t="s">
        <v>64</v>
      </c>
      <c r="L2" s="13" t="s">
        <v>75</v>
      </c>
      <c r="M2" s="11" t="s">
        <v>55</v>
      </c>
    </row>
    <row r="3" spans="1:13" x14ac:dyDescent="0.3">
      <c r="A3" t="s">
        <v>27</v>
      </c>
      <c r="B3" s="9">
        <v>27</v>
      </c>
      <c r="C3" s="9">
        <f>2*B3</f>
        <v>54</v>
      </c>
      <c r="D3">
        <f>B3*1</f>
        <v>27</v>
      </c>
      <c r="G3">
        <f>B3*2</f>
        <v>54</v>
      </c>
      <c r="H3">
        <f>B3*2</f>
        <v>54</v>
      </c>
      <c r="I3">
        <f>B3*2</f>
        <v>54</v>
      </c>
    </row>
    <row r="4" spans="1:13" x14ac:dyDescent="0.3">
      <c r="A4" t="s">
        <v>45</v>
      </c>
      <c r="B4" s="9">
        <v>17</v>
      </c>
      <c r="C4" s="9">
        <f t="shared" ref="C4:C10" si="0">B4*2</f>
        <v>34</v>
      </c>
      <c r="D4">
        <f>B4*2</f>
        <v>34</v>
      </c>
      <c r="F4">
        <f>B4*2</f>
        <v>34</v>
      </c>
      <c r="G4">
        <f>B4*2</f>
        <v>34</v>
      </c>
      <c r="J4">
        <f>B4*2</f>
        <v>34</v>
      </c>
    </row>
    <row r="5" spans="1:13" x14ac:dyDescent="0.3">
      <c r="A5" t="s">
        <v>56</v>
      </c>
      <c r="B5" s="9">
        <v>18</v>
      </c>
      <c r="C5" s="9">
        <f t="shared" si="0"/>
        <v>36</v>
      </c>
      <c r="D5">
        <f>B5*2</f>
        <v>36</v>
      </c>
      <c r="F5">
        <f>B5*2</f>
        <v>36</v>
      </c>
      <c r="J5">
        <f>B5*2</f>
        <v>36</v>
      </c>
    </row>
    <row r="6" spans="1:13" x14ac:dyDescent="0.3">
      <c r="A6" t="s">
        <v>63</v>
      </c>
      <c r="B6" s="9">
        <v>12</v>
      </c>
      <c r="C6" s="9">
        <f t="shared" si="0"/>
        <v>24</v>
      </c>
      <c r="D6">
        <f>B6*2</f>
        <v>24</v>
      </c>
      <c r="G6">
        <f>B6*2</f>
        <v>24</v>
      </c>
      <c r="K6">
        <f>B6*2</f>
        <v>24</v>
      </c>
      <c r="M6">
        <f>B6*50</f>
        <v>600</v>
      </c>
    </row>
    <row r="7" spans="1:13" x14ac:dyDescent="0.3">
      <c r="A7" t="s">
        <v>58</v>
      </c>
      <c r="B7" s="9">
        <v>17</v>
      </c>
      <c r="C7" s="9">
        <f t="shared" si="0"/>
        <v>34</v>
      </c>
      <c r="E7">
        <f>B7*1</f>
        <v>17</v>
      </c>
      <c r="G7">
        <f>B7*2</f>
        <v>34</v>
      </c>
      <c r="H7">
        <f>B7*2</f>
        <v>34</v>
      </c>
      <c r="I7">
        <f>B7*2</f>
        <v>34</v>
      </c>
      <c r="L7">
        <f>B7*1</f>
        <v>17</v>
      </c>
    </row>
    <row r="8" spans="1:13" x14ac:dyDescent="0.3">
      <c r="A8" t="s">
        <v>66</v>
      </c>
      <c r="B8" s="9">
        <v>15</v>
      </c>
      <c r="C8" s="9">
        <f t="shared" si="0"/>
        <v>30</v>
      </c>
      <c r="D8">
        <f>B8*3</f>
        <v>45</v>
      </c>
      <c r="F8">
        <f>B8*2</f>
        <v>30</v>
      </c>
      <c r="G8">
        <f>B8*2</f>
        <v>30</v>
      </c>
      <c r="J8">
        <f>B8*2</f>
        <v>30</v>
      </c>
    </row>
    <row r="9" spans="1:13" x14ac:dyDescent="0.3">
      <c r="A9" t="s">
        <v>68</v>
      </c>
      <c r="B9" s="9">
        <v>12</v>
      </c>
      <c r="C9" s="9">
        <f t="shared" si="0"/>
        <v>24</v>
      </c>
      <c r="D9">
        <f>B9*5</f>
        <v>60</v>
      </c>
      <c r="F9">
        <f>B9*4</f>
        <v>48</v>
      </c>
      <c r="G9">
        <f>B9*2</f>
        <v>24</v>
      </c>
      <c r="L9">
        <f>B9*1</f>
        <v>12</v>
      </c>
    </row>
    <row r="10" spans="1:13" x14ac:dyDescent="0.3">
      <c r="A10" t="s">
        <v>76</v>
      </c>
      <c r="B10" s="9">
        <v>7</v>
      </c>
      <c r="C10" s="9">
        <f t="shared" si="0"/>
        <v>14</v>
      </c>
      <c r="D10">
        <f>B10*2</f>
        <v>14</v>
      </c>
      <c r="G10">
        <f>B10*2</f>
        <v>14</v>
      </c>
      <c r="M10">
        <f>B10*50</f>
        <v>350</v>
      </c>
    </row>
    <row r="11" spans="1:13" ht="21" x14ac:dyDescent="0.4">
      <c r="A11" s="14" t="s">
        <v>77</v>
      </c>
      <c r="B11" s="15"/>
      <c r="C11" s="15">
        <f t="shared" ref="C11:M11" si="1">SUM(C3:C10)</f>
        <v>250</v>
      </c>
      <c r="D11" s="14">
        <f t="shared" si="1"/>
        <v>240</v>
      </c>
      <c r="E11" s="14">
        <f t="shared" si="1"/>
        <v>17</v>
      </c>
      <c r="F11" s="14">
        <f t="shared" si="1"/>
        <v>148</v>
      </c>
      <c r="G11" s="14">
        <f t="shared" si="1"/>
        <v>214</v>
      </c>
      <c r="H11" s="14">
        <f t="shared" si="1"/>
        <v>88</v>
      </c>
      <c r="I11" s="14">
        <f t="shared" si="1"/>
        <v>88</v>
      </c>
      <c r="J11" s="14">
        <f t="shared" si="1"/>
        <v>100</v>
      </c>
      <c r="K11" s="14">
        <f t="shared" si="1"/>
        <v>24</v>
      </c>
      <c r="L11" s="14">
        <f t="shared" si="1"/>
        <v>29</v>
      </c>
      <c r="M11" s="14">
        <f t="shared" si="1"/>
        <v>950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418B8-4250-4AE4-AA1F-42529A0A728E}">
  <dimension ref="B3:F8"/>
  <sheetViews>
    <sheetView tabSelected="1" workbookViewId="0"/>
  </sheetViews>
  <sheetFormatPr defaultRowHeight="14.4" x14ac:dyDescent="0.3"/>
  <cols>
    <col min="2" max="2" width="18.6640625" customWidth="1"/>
    <col min="3" max="3" width="17.33203125" customWidth="1"/>
    <col min="4" max="4" width="10.5546875" customWidth="1"/>
    <col min="5" max="5" width="12.44140625" customWidth="1"/>
    <col min="6" max="6" width="14.5546875" customWidth="1"/>
  </cols>
  <sheetData>
    <row r="3" spans="2:6" ht="18" x14ac:dyDescent="0.35">
      <c r="B3" s="7" t="s">
        <v>6</v>
      </c>
      <c r="C3" s="7" t="s">
        <v>1</v>
      </c>
      <c r="D3" s="7" t="s">
        <v>4</v>
      </c>
      <c r="E3" s="7" t="s">
        <v>5</v>
      </c>
      <c r="F3" s="7" t="s">
        <v>12</v>
      </c>
    </row>
    <row r="4" spans="2:6" x14ac:dyDescent="0.3">
      <c r="B4" t="s">
        <v>7</v>
      </c>
      <c r="C4">
        <v>500</v>
      </c>
      <c r="D4">
        <f>'PEDIDOS SEMAIS '!C11</f>
        <v>250</v>
      </c>
      <c r="E4">
        <f>C4-D4</f>
        <v>250</v>
      </c>
    </row>
    <row r="5" spans="2:6" x14ac:dyDescent="0.3">
      <c r="B5" t="s">
        <v>8</v>
      </c>
    </row>
    <row r="6" spans="2:6" x14ac:dyDescent="0.3">
      <c r="B6" t="s">
        <v>9</v>
      </c>
    </row>
    <row r="7" spans="2:6" x14ac:dyDescent="0.3">
      <c r="B7" t="s">
        <v>10</v>
      </c>
    </row>
    <row r="8" spans="2:6" x14ac:dyDescent="0.3">
      <c r="B8" t="s">
        <v>11</v>
      </c>
    </row>
  </sheetData>
  <dataConsolidate/>
  <dataValidations count="1">
    <dataValidation type="custom" allowBlank="1" showInputMessage="1" showErrorMessage="1" promptTitle="ATENÇÃO" prompt="COMPRAR" sqref="F4" xr:uid="{F85577EB-6A7B-49E5-AC6F-5834AD82D6C3}">
      <formula1>E4&gt;150</formula1>
    </dataValidation>
  </dataValidations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custom" operator="equal" allowBlank="1" showInputMessage="1" showErrorMessage="1" xr:uid="{60B8AA4F-98E0-4FB4-937E-425A5B567817}">
          <x14:formula1>
            <xm:f>'PEDIDOS SEMAIS '!C11</xm:f>
          </x14:formula1>
          <xm:sqref>D4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6076-41E0-4A94-8211-32B907062CA9}">
  <dimension ref="A1:G8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8.44140625" customWidth="1"/>
    <col min="3" max="3" width="16.109375" customWidth="1"/>
    <col min="4" max="4" width="27.5546875" customWidth="1"/>
    <col min="5" max="5" width="19.44140625" customWidth="1"/>
    <col min="6" max="6" width="19.5546875" style="22" customWidth="1"/>
  </cols>
  <sheetData>
    <row r="1" spans="1:6" x14ac:dyDescent="0.3">
      <c r="A1" s="18"/>
      <c r="B1" s="18"/>
      <c r="C1" s="18"/>
      <c r="D1" s="18"/>
      <c r="E1" s="18"/>
      <c r="F1" s="18"/>
    </row>
    <row r="2" spans="1:6" x14ac:dyDescent="0.3">
      <c r="A2" s="18"/>
      <c r="B2" s="18"/>
      <c r="C2" s="18"/>
      <c r="D2" s="18"/>
      <c r="E2" s="18"/>
      <c r="F2" s="18"/>
    </row>
    <row r="3" spans="1:6" x14ac:dyDescent="0.3">
      <c r="A3" s="18"/>
      <c r="B3" s="18"/>
      <c r="C3" s="18"/>
      <c r="D3" s="18"/>
      <c r="E3" s="18"/>
      <c r="F3" s="18"/>
    </row>
    <row r="4" spans="1:6" x14ac:dyDescent="0.3">
      <c r="A4" s="17" t="s">
        <v>85</v>
      </c>
      <c r="B4" s="17"/>
      <c r="C4" s="17"/>
      <c r="D4" s="17"/>
      <c r="E4" s="17"/>
      <c r="F4" s="17"/>
    </row>
    <row r="5" spans="1:6" x14ac:dyDescent="0.3">
      <c r="A5" s="17"/>
      <c r="B5" s="17"/>
      <c r="C5" s="17"/>
      <c r="D5" s="17"/>
      <c r="E5" s="17"/>
      <c r="F5" s="17"/>
    </row>
    <row r="6" spans="1:6" x14ac:dyDescent="0.3">
      <c r="A6" s="17"/>
      <c r="B6" s="17"/>
      <c r="C6" s="17"/>
      <c r="D6" s="17"/>
      <c r="E6" s="17"/>
      <c r="F6" s="17"/>
    </row>
    <row r="7" spans="1:6" x14ac:dyDescent="0.3">
      <c r="A7" s="3" t="s">
        <v>86</v>
      </c>
      <c r="B7" s="3" t="s">
        <v>14</v>
      </c>
      <c r="C7" s="10" t="s">
        <v>1</v>
      </c>
      <c r="D7" s="10" t="s">
        <v>87</v>
      </c>
      <c r="E7" s="10" t="s">
        <v>88</v>
      </c>
      <c r="F7" s="21" t="s">
        <v>89</v>
      </c>
    </row>
    <row r="8" spans="1:6" x14ac:dyDescent="0.3">
      <c r="A8">
        <v>1</v>
      </c>
      <c r="B8" t="s">
        <v>80</v>
      </c>
      <c r="C8">
        <v>3</v>
      </c>
      <c r="D8" t="s">
        <v>82</v>
      </c>
      <c r="E8" t="s">
        <v>83</v>
      </c>
      <c r="F8" s="22">
        <v>15</v>
      </c>
    </row>
  </sheetData>
  <mergeCells count="2">
    <mergeCell ref="A1:F3"/>
    <mergeCell ref="A4:F6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SAÍDA </vt:lpstr>
      <vt:lpstr>MENU</vt:lpstr>
      <vt:lpstr>CADASTRO DE PRODUTOS </vt:lpstr>
      <vt:lpstr>FORNECEDORES </vt:lpstr>
      <vt:lpstr>LISTA DE HMB NO CARDAPIO</vt:lpstr>
      <vt:lpstr>PEDIDOS SEMAIS </vt:lpstr>
      <vt:lpstr>ESTOQUE  </vt:lpstr>
      <vt:lpstr>ENTRADA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2024-08-14T13:58:36Z</dcterms:created>
  <dcterms:modified xsi:type="dcterms:W3CDTF">2024-09-09T15:29:24Z</dcterms:modified>
</cp:coreProperties>
</file>