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uxiliar Financeiro\Misael\"/>
    </mc:Choice>
  </mc:AlternateContent>
  <bookViews>
    <workbookView xWindow="240" yWindow="45" windowWidth="20115" windowHeight="7995"/>
  </bookViews>
  <sheets>
    <sheet name="Projeção de Vendas" sheetId="1" r:id="rId1"/>
    <sheet name="Metas de Compras e Previs. Vend" sheetId="2" r:id="rId2"/>
    <sheet name="Levantamentos dos Valores" sheetId="3" r:id="rId3"/>
    <sheet name="Levantamento dos Compromissos" sheetId="4" r:id="rId4"/>
  </sheets>
  <calcPr calcId="162913"/>
</workbook>
</file>

<file path=xl/calcChain.xml><?xml version="1.0" encoding="utf-8"?>
<calcChain xmlns="http://schemas.openxmlformats.org/spreadsheetml/2006/main">
  <c r="K8" i="2" l="1"/>
  <c r="C25" i="4"/>
  <c r="D25" i="4"/>
  <c r="E25" i="4"/>
  <c r="B25" i="4"/>
  <c r="L32" i="4"/>
  <c r="M32" i="4"/>
  <c r="K32" i="4"/>
  <c r="J32" i="4"/>
  <c r="M7" i="4"/>
  <c r="I8" i="2"/>
  <c r="J8" i="2"/>
  <c r="L8" i="2"/>
  <c r="M8" i="2"/>
  <c r="N8" i="2"/>
  <c r="O8" i="2"/>
  <c r="H8" i="2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4" i="4"/>
  <c r="P8" i="1"/>
  <c r="P10" i="1" s="1"/>
  <c r="O8" i="1"/>
  <c r="N8" i="1"/>
  <c r="M8" i="1"/>
  <c r="O7" i="1"/>
  <c r="N7" i="1"/>
  <c r="M7" i="1"/>
  <c r="L7" i="1"/>
  <c r="N6" i="1"/>
  <c r="M6" i="1"/>
  <c r="L6" i="1"/>
  <c r="K6" i="1"/>
  <c r="I10" i="1"/>
  <c r="M5" i="1"/>
  <c r="L5" i="1"/>
  <c r="K5" i="1"/>
  <c r="K10" i="1" s="1"/>
  <c r="J5" i="1"/>
  <c r="J10" i="1" s="1"/>
  <c r="L10" i="1" l="1"/>
  <c r="M10" i="1"/>
  <c r="O10" i="1"/>
  <c r="N10" i="1"/>
  <c r="M34" i="4"/>
  <c r="M36" i="4" l="1"/>
  <c r="M38" i="4" s="1"/>
  <c r="J36" i="4" l="1"/>
  <c r="J38" i="4"/>
  <c r="L36" i="4"/>
  <c r="L38" i="4"/>
  <c r="K36" i="4"/>
  <c r="K38" i="4"/>
  <c r="J7" i="4"/>
  <c r="J34" i="4"/>
  <c r="L7" i="4"/>
  <c r="L34" i="4"/>
  <c r="K7" i="4"/>
  <c r="K34" i="4"/>
</calcChain>
</file>

<file path=xl/sharedStrings.xml><?xml version="1.0" encoding="utf-8"?>
<sst xmlns="http://schemas.openxmlformats.org/spreadsheetml/2006/main" count="130" uniqueCount="85">
  <si>
    <t>PREVISÃO DE VENDAS E PRAZOS DE RECEBIMENTO</t>
  </si>
  <si>
    <t>Mês</t>
  </si>
  <si>
    <t>Previsão de Vendas</t>
  </si>
  <si>
    <t>Prazo de Recebimento</t>
  </si>
  <si>
    <t>PROJEÇÃO DE VENDAS</t>
  </si>
  <si>
    <t>Projeção de Vendas</t>
  </si>
  <si>
    <t>Projeção Recebimentos</t>
  </si>
  <si>
    <t>Total</t>
  </si>
  <si>
    <t>Metas de Compras Mensais</t>
  </si>
  <si>
    <t>% Compras</t>
  </si>
  <si>
    <t>Previsão ou Metas de Vendas</t>
  </si>
  <si>
    <t>Previsão de Pagamentos das Compras</t>
  </si>
  <si>
    <t>Previsão de Compras</t>
  </si>
  <si>
    <t>Prazo Pagamentos das Compras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</si>
  <si>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</si>
  <si>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</si>
  <si>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</si>
  <si>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</si>
  <si>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</si>
  <si>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</si>
  <si>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</si>
  <si>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</si>
  <si>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 xml:space="preserve">         </t>
  </si>
  <si>
    <t>Levantamento dos Valores a Receber de Clientes</t>
  </si>
  <si>
    <t>Documento</t>
  </si>
  <si>
    <t>Posição dos Valores a Receber</t>
  </si>
  <si>
    <t xml:space="preserve">Vencidos </t>
  </si>
  <si>
    <t xml:space="preserve">Mês 1 </t>
  </si>
  <si>
    <t>Cheques pré-datados</t>
  </si>
  <si>
    <t>Duplicatas</t>
  </si>
  <si>
    <t>Cartões de Crédito</t>
  </si>
  <si>
    <t>Notas Promissórias</t>
  </si>
  <si>
    <t>Levantamento dos Compromissos a pagar</t>
  </si>
  <si>
    <t>Compromissos</t>
  </si>
  <si>
    <t>Vencimentos</t>
  </si>
  <si>
    <t>Fornecedores</t>
  </si>
  <si>
    <t>Folha de Pagamento</t>
  </si>
  <si>
    <t>INSS</t>
  </si>
  <si>
    <t>FGTS</t>
  </si>
  <si>
    <t>Pró Labore</t>
  </si>
  <si>
    <t>Impostos</t>
  </si>
  <si>
    <t>Aluguel</t>
  </si>
  <si>
    <t>Elétrica</t>
  </si>
  <si>
    <t>Telefone</t>
  </si>
  <si>
    <t>Serviços Contabilidade</t>
  </si>
  <si>
    <t>Combustível</t>
  </si>
  <si>
    <t>Manutenção de Veículos</t>
  </si>
  <si>
    <t>Manutenção Fabril</t>
  </si>
  <si>
    <t>Despesas Diversas</t>
  </si>
  <si>
    <t>Férias</t>
  </si>
  <si>
    <t>Verbas Recissórias</t>
  </si>
  <si>
    <t>Despesas Financeiras</t>
  </si>
  <si>
    <t>Financiamento de Equipamentos</t>
  </si>
  <si>
    <t>Empréstimos Bancários</t>
  </si>
  <si>
    <t>Pagamento de Novos Empréstimos</t>
  </si>
  <si>
    <t>-</t>
  </si>
  <si>
    <t>Planilha de Fluxo de caixa</t>
  </si>
  <si>
    <t>Entradas</t>
  </si>
  <si>
    <t>Previsões</t>
  </si>
  <si>
    <t>Prev. Rec. Vendas</t>
  </si>
  <si>
    <t>Outros Recebimentos</t>
  </si>
  <si>
    <t>Saídas</t>
  </si>
  <si>
    <t>Previsão Pagamento das Compras</t>
  </si>
  <si>
    <t>Total/ Entradas</t>
  </si>
  <si>
    <t>Total Saídas</t>
  </si>
  <si>
    <t>Desmonstrativo dos Saldos</t>
  </si>
  <si>
    <t>1- Entradas - Saídas</t>
  </si>
  <si>
    <t>2- Saldo Anterior</t>
  </si>
  <si>
    <t>5- Saldo Final (3+4)</t>
  </si>
  <si>
    <t>3- Saldo Acumulado (1-2)</t>
  </si>
  <si>
    <t xml:space="preserve">4- Necessidade Emp </t>
  </si>
  <si>
    <t>13º Salário</t>
  </si>
  <si>
    <t>Soma</t>
  </si>
  <si>
    <t>Contas a receber/ Vendas Realizadas</t>
  </si>
  <si>
    <t>1 mês (R$)</t>
  </si>
  <si>
    <t>2 mês (R$)</t>
  </si>
  <si>
    <t>3 mês (R$)</t>
  </si>
  <si>
    <t>4 mês (R$)</t>
  </si>
  <si>
    <t>5 mês (R$)</t>
  </si>
  <si>
    <t>6 mês (R$)</t>
  </si>
  <si>
    <t>7 mês (R$)</t>
  </si>
  <si>
    <t>Á Vista (%)</t>
  </si>
  <si>
    <t>30 Dias (%)</t>
  </si>
  <si>
    <t>60 Dias (%)</t>
  </si>
  <si>
    <t>90 Dias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</si>
</sst>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3" borderId="1" xfId="0" applyFont="1" applyFill="1" applyBorder="1"/>
    <xf numFmtId="3" fontId="2" fillId="3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4" fontId="0" fillId="8" borderId="1" xfId="0" applyNumberFormat="1" applyFill="1" applyBorder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4" fontId="0" fillId="0" borderId="0" xfId="0" applyNumberFormat="1"/>
    <xf numFmtId="0" fontId="1" fillId="9" borderId="6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 vertical="center"/>
    </xf>
    <xf numFmtId="0" fontId="10" fillId="12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left" indent="1"/>
    </xf>
    <xf numFmtId="0" fontId="11" fillId="11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4" fontId="0" fillId="10" borderId="1" xfId="0" applyNumberFormat="1" applyFill="1" applyBorder="1" applyAlignment="1">
      <alignment horizontal="center"/>
    </xf>
    <xf numFmtId="4" fontId="5" fillId="13" borderId="1" xfId="0" applyNumberFormat="1" applyFont="1" applyFill="1" applyBorder="1" applyAlignment="1">
      <alignment horizontal="center"/>
    </xf>
    <xf numFmtId="4" fontId="4" fillId="13" borderId="1" xfId="0" applyNumberFormat="1" applyFont="1" applyFill="1" applyBorder="1" applyAlignment="1">
      <alignment horizontal="center"/>
    </xf>
    <xf numFmtId="0" fontId="8" fillId="12" borderId="1" xfId="0" applyFont="1" applyFill="1" applyBorder="1" applyAlignment="1">
      <alignment horizontal="left" indent="1"/>
    </xf>
    <xf numFmtId="4" fontId="8" fillId="12" borderId="1" xfId="0" applyNumberFormat="1" applyFont="1" applyFill="1" applyBorder="1" applyAlignment="1">
      <alignment horizontal="center"/>
    </xf>
    <xf numFmtId="0" fontId="0" fillId="10" borderId="10" xfId="0" applyFill="1" applyBorder="1" applyAlignment="1">
      <alignment horizontal="center"/>
    </xf>
    <xf numFmtId="0" fontId="0" fillId="10" borderId="11" xfId="0" applyFill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5" fillId="10" borderId="1" xfId="0" applyFont="1" applyFill="1" applyBorder="1" applyAlignment="1">
      <alignment horizontal="left" indent="2"/>
    </xf>
    <xf numFmtId="0" fontId="10" fillId="5" borderId="0" xfId="0" applyFont="1" applyFill="1" applyAlignment="1">
      <alignment horizontal="center" vertical="center"/>
    </xf>
    <xf numFmtId="0" fontId="8" fillId="9" borderId="5" xfId="0" applyFont="1" applyFill="1" applyBorder="1" applyAlignment="1">
      <alignment horizontal="center" vertical="center"/>
    </xf>
    <xf numFmtId="0" fontId="8" fillId="9" borderId="0" xfId="0" applyFont="1" applyFill="1" applyAlignment="1">
      <alignment horizontal="center"/>
    </xf>
    <xf numFmtId="0" fontId="8" fillId="9" borderId="6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left" indent="1"/>
    </xf>
    <xf numFmtId="4" fontId="3" fillId="9" borderId="5" xfId="0" applyNumberFormat="1" applyFont="1" applyFill="1" applyBorder="1" applyAlignment="1">
      <alignment horizontal="center"/>
    </xf>
    <xf numFmtId="4" fontId="5" fillId="10" borderId="1" xfId="0" applyNumberFormat="1" applyFont="1" applyFill="1" applyBorder="1" applyAlignment="1">
      <alignment horizontal="center"/>
    </xf>
    <xf numFmtId="4" fontId="5" fillId="10" borderId="2" xfId="0" applyNumberFormat="1" applyFont="1" applyFill="1" applyBorder="1" applyAlignment="1">
      <alignment horizontal="center"/>
    </xf>
    <xf numFmtId="4" fontId="5" fillId="10" borderId="3" xfId="0" applyNumberFormat="1" applyFont="1" applyFill="1" applyBorder="1" applyAlignment="1">
      <alignment horizontal="center"/>
    </xf>
    <xf numFmtId="4" fontId="5" fillId="10" borderId="4" xfId="0" applyNumberFormat="1" applyFont="1" applyFill="1" applyBorder="1" applyAlignment="1">
      <alignment horizontal="center"/>
    </xf>
    <xf numFmtId="4" fontId="4" fillId="10" borderId="1" xfId="0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left" vertical="center"/>
    </xf>
    <xf numFmtId="4" fontId="1" fillId="9" borderId="1" xfId="0" applyNumberFormat="1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0" fillId="13" borderId="1" xfId="0" applyFill="1" applyBorder="1" applyAlignment="1">
      <alignment horizontal="center"/>
    </xf>
    <xf numFmtId="0" fontId="7" fillId="6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/>
    </xf>
    <xf numFmtId="0" fontId="12" fillId="6" borderId="6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/>
    </xf>
    <xf numFmtId="0" fontId="0" fillId="10" borderId="0" xfId="0" applyFill="1"/>
    <xf numFmtId="0" fontId="0" fillId="10" borderId="1" xfId="0" applyFill="1" applyBorder="1"/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3" fontId="0" fillId="10" borderId="1" xfId="0" applyNumberFormat="1" applyFill="1" applyBorder="1" applyAlignment="1">
      <alignment horizontal="center"/>
    </xf>
    <xf numFmtId="3" fontId="0" fillId="10" borderId="1" xfId="0" applyNumberFormat="1" applyFill="1" applyBorder="1"/>
    <xf numFmtId="0" fontId="2" fillId="3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280865</xdr:colOff>
      <xdr:row>0</xdr:row>
      <xdr:rowOff>36635</xdr:rowOff>
    </xdr:from>
    <xdr:to>
      <xdr:col>19</xdr:col>
      <xdr:colOff>509477</xdr:colOff>
      <xdr:row>5</xdr:row>
      <xdr:rowOff>88605</xdr:rowOff>
    </xdr:to>
    <xdr:sp macro="" textlink="">
      <xdr:nvSpPr>
        <xdr:cNvPr id="2" name="Texto explicativo em forma de nuvem 1"/>
        <xdr:cNvSpPr/>
      </xdr:nvSpPr>
      <xdr:spPr>
        <a:xfrm>
          <a:off x="15830981" y="36635"/>
          <a:ext cx="3274397" cy="1214906"/>
        </a:xfrm>
        <a:prstGeom prst="cloudCallout">
          <a:avLst>
            <a:gd name="adj1" fmla="val -122383"/>
            <a:gd name="adj2" fmla="val -4173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1100"/>
            <a:t>(</a:t>
          </a:r>
          <a:r>
            <a:rPr lang="pt-BR" sz="1400"/>
            <a:t>Período</a:t>
          </a:r>
          <a:r>
            <a:rPr lang="pt-BR" sz="1400" baseline="0"/>
            <a:t> de 4 meses) - No sistema das organizações feito diariamente</a:t>
          </a:r>
        </a:p>
        <a:p>
          <a:pPr algn="ctr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P10"/>
  <sheetViews>
    <sheetView showGridLines="0" tabSelected="1" workbookViewId="0">
      <selection activeCell="E18" sqref="E18"/>
    </sheetView>
  </sheetViews>
  <sheetFormatPr defaultRowHeight="15" x14ac:dyDescent="0.25"/>
  <cols>
    <col min="2" max="2" width="25.5703125" bestFit="1" customWidth="1"/>
    <col min="3" max="4" width="14" customWidth="1"/>
    <col min="5" max="5" width="12" customWidth="1"/>
    <col min="6" max="6" width="12.140625" customWidth="1"/>
    <col min="9" max="9" width="20.5703125" customWidth="1"/>
    <col min="10" max="10" width="11.5703125" customWidth="1"/>
    <col min="11" max="11" width="10.5703125" customWidth="1"/>
    <col min="12" max="12" width="11.140625" customWidth="1"/>
    <col min="13" max="13" width="11.5703125" customWidth="1"/>
    <col min="14" max="14" width="12.7109375" customWidth="1"/>
    <col min="15" max="15" width="12.28515625" customWidth="1"/>
    <col min="16" max="16" width="11.140625" customWidth="1"/>
  </cols>
  <sheetData>
    <row r="1" spans="1:16" ht="32.25" customHeight="1" thickBot="1" x14ac:dyDescent="0.3">
      <c r="A1" s="58" t="s">
        <v>4</v>
      </c>
      <c r="B1" s="58"/>
      <c r="C1" s="58"/>
      <c r="D1" s="58"/>
      <c r="E1" s="58"/>
      <c r="F1" s="58"/>
      <c r="H1" s="59" t="s">
        <v>0</v>
      </c>
      <c r="I1" s="60"/>
      <c r="J1" s="60"/>
      <c r="K1" s="60"/>
      <c r="L1" s="60"/>
      <c r="M1" s="60"/>
      <c r="N1" s="60"/>
      <c r="O1" s="60"/>
      <c r="P1" s="61"/>
    </row>
    <row r="2" spans="1:16" ht="15.75" thickBot="1" x14ac:dyDescent="0.3">
      <c r="A2" s="64" t="s">
        <v>1</v>
      </c>
      <c r="B2" s="64" t="s">
        <v>5</v>
      </c>
      <c r="C2" s="70" t="s">
        <v>6</v>
      </c>
      <c r="D2" s="70"/>
      <c r="E2" s="70"/>
      <c r="F2" s="70"/>
      <c r="H2" s="64" t="s">
        <v>1</v>
      </c>
      <c r="I2" s="64" t="s">
        <v>2</v>
      </c>
      <c r="J2" s="65" t="s">
        <v>3</v>
      </c>
      <c r="K2" s="66"/>
      <c r="L2" s="66"/>
      <c r="M2" s="66"/>
      <c r="N2" s="66"/>
      <c r="O2" s="66"/>
      <c r="P2" s="67"/>
    </row>
    <row r="3" spans="1:16" ht="15.75" thickBot="1" x14ac:dyDescent="0.3">
      <c r="A3" s="68"/>
      <c r="B3" s="68"/>
      <c r="C3" s="69" t="s">
        <v>81</v>
      </c>
      <c r="D3" s="69" t="s">
        <v>82</v>
      </c>
      <c r="E3" s="69" t="s">
        <v>83</v>
      </c>
      <c r="F3" s="69" t="s">
        <v>84</v>
      </c>
      <c r="H3" s="68"/>
      <c r="I3" s="68"/>
      <c r="J3" s="69" t="s">
        <v>74</v>
      </c>
      <c r="K3" s="69" t="s">
        <v>75</v>
      </c>
      <c r="L3" s="69" t="s">
        <v>76</v>
      </c>
      <c r="M3" s="69" t="s">
        <v>77</v>
      </c>
      <c r="N3" s="69" t="s">
        <v>78</v>
      </c>
      <c r="O3" s="69" t="s">
        <v>79</v>
      </c>
      <c r="P3" s="69" t="s">
        <v>80</v>
      </c>
    </row>
    <row r="4" spans="1:16" ht="15.75" thickBot="1" x14ac:dyDescent="0.3">
      <c r="A4" s="57"/>
      <c r="B4" s="57"/>
      <c r="C4" s="57"/>
      <c r="D4" s="57"/>
      <c r="E4" s="57"/>
      <c r="F4" s="57"/>
      <c r="H4" s="57"/>
      <c r="I4" s="57"/>
      <c r="J4" s="57"/>
      <c r="K4" s="57"/>
      <c r="L4" s="57"/>
      <c r="M4" s="57"/>
      <c r="N4" s="62"/>
      <c r="O4" s="62"/>
      <c r="P4" s="62"/>
    </row>
    <row r="5" spans="1:16" ht="15.75" thickBot="1" x14ac:dyDescent="0.3">
      <c r="A5" s="55">
        <v>1</v>
      </c>
      <c r="B5" s="62">
        <v>60000</v>
      </c>
      <c r="C5" s="55">
        <v>10</v>
      </c>
      <c r="D5" s="55">
        <v>40</v>
      </c>
      <c r="E5" s="55">
        <v>40</v>
      </c>
      <c r="F5" s="55">
        <v>10</v>
      </c>
      <c r="H5" s="55">
        <v>1</v>
      </c>
      <c r="I5" s="62">
        <v>60000</v>
      </c>
      <c r="J5" s="62">
        <f>I5*C5/100</f>
        <v>6000</v>
      </c>
      <c r="K5" s="62">
        <f>I5*D5/100</f>
        <v>24000</v>
      </c>
      <c r="L5" s="62">
        <f>I5*E5/100</f>
        <v>24000</v>
      </c>
      <c r="M5" s="62">
        <f>I5*F5/100</f>
        <v>6000</v>
      </c>
      <c r="N5" s="62"/>
      <c r="O5" s="62"/>
      <c r="P5" s="62"/>
    </row>
    <row r="6" spans="1:16" ht="15.75" thickBot="1" x14ac:dyDescent="0.3">
      <c r="A6" s="55">
        <v>2</v>
      </c>
      <c r="B6" s="62">
        <v>60000</v>
      </c>
      <c r="C6" s="55">
        <v>10</v>
      </c>
      <c r="D6" s="55">
        <v>40</v>
      </c>
      <c r="E6" s="55">
        <v>40</v>
      </c>
      <c r="F6" s="55">
        <v>10</v>
      </c>
      <c r="H6" s="55">
        <v>2</v>
      </c>
      <c r="I6" s="62">
        <v>60000</v>
      </c>
      <c r="J6" s="62"/>
      <c r="K6" s="62">
        <f>I6*C6/100</f>
        <v>6000</v>
      </c>
      <c r="L6" s="62">
        <f>I6*D6/100</f>
        <v>24000</v>
      </c>
      <c r="M6" s="62">
        <f>I6*E6/100</f>
        <v>24000</v>
      </c>
      <c r="N6" s="62">
        <f>I6*F6/100</f>
        <v>6000</v>
      </c>
      <c r="O6" s="62"/>
      <c r="P6" s="62"/>
    </row>
    <row r="7" spans="1:16" ht="15.75" thickBot="1" x14ac:dyDescent="0.3">
      <c r="A7" s="55">
        <v>3</v>
      </c>
      <c r="B7" s="62">
        <v>75000</v>
      </c>
      <c r="C7" s="55">
        <v>10</v>
      </c>
      <c r="D7" s="55">
        <v>40</v>
      </c>
      <c r="E7" s="55">
        <v>40</v>
      </c>
      <c r="F7" s="55">
        <v>10</v>
      </c>
      <c r="H7" s="55">
        <v>3</v>
      </c>
      <c r="I7" s="62">
        <v>75000</v>
      </c>
      <c r="J7" s="62"/>
      <c r="K7" s="62"/>
      <c r="L7" s="62">
        <f>I7*C7/100</f>
        <v>7500</v>
      </c>
      <c r="M7" s="62">
        <f>I7*D7/100</f>
        <v>30000</v>
      </c>
      <c r="N7" s="62">
        <f>I7*E7/100</f>
        <v>30000</v>
      </c>
      <c r="O7" s="62">
        <f>I7*F7/100</f>
        <v>7500</v>
      </c>
      <c r="P7" s="62"/>
    </row>
    <row r="8" spans="1:16" ht="15.75" thickBot="1" x14ac:dyDescent="0.3">
      <c r="A8" s="55">
        <v>4</v>
      </c>
      <c r="B8" s="62">
        <v>69000</v>
      </c>
      <c r="C8" s="55">
        <v>10</v>
      </c>
      <c r="D8" s="55">
        <v>40</v>
      </c>
      <c r="E8" s="55">
        <v>40</v>
      </c>
      <c r="F8" s="55">
        <v>10</v>
      </c>
      <c r="H8" s="55">
        <v>4</v>
      </c>
      <c r="I8" s="62">
        <v>69000</v>
      </c>
      <c r="J8" s="62"/>
      <c r="K8" s="62"/>
      <c r="L8" s="62"/>
      <c r="M8" s="62">
        <f>I8*C8/100</f>
        <v>6900</v>
      </c>
      <c r="N8" s="62">
        <f>I8*D8/100</f>
        <v>27600</v>
      </c>
      <c r="O8" s="62">
        <f>I8*E8/100</f>
        <v>27600</v>
      </c>
      <c r="P8" s="62">
        <f>I8*F8/100</f>
        <v>6900</v>
      </c>
    </row>
    <row r="9" spans="1:16" ht="15.75" thickBot="1" x14ac:dyDescent="0.3">
      <c r="H9" s="57"/>
      <c r="I9" s="63"/>
      <c r="J9" s="63"/>
      <c r="K9" s="63"/>
      <c r="L9" s="63"/>
      <c r="M9" s="63"/>
      <c r="N9" s="62"/>
      <c r="O9" s="62"/>
      <c r="P9" s="62"/>
    </row>
    <row r="10" spans="1:16" ht="15.75" thickBot="1" x14ac:dyDescent="0.3">
      <c r="H10" s="1" t="s">
        <v>7</v>
      </c>
      <c r="I10" s="2">
        <f t="shared" ref="I10:P10" si="0">SUM(I5:I8)</f>
        <v>264000</v>
      </c>
      <c r="J10" s="2">
        <f t="shared" si="0"/>
        <v>6000</v>
      </c>
      <c r="K10" s="2">
        <f t="shared" si="0"/>
        <v>30000</v>
      </c>
      <c r="L10" s="2">
        <f t="shared" si="0"/>
        <v>55500</v>
      </c>
      <c r="M10" s="2">
        <f t="shared" si="0"/>
        <v>66900</v>
      </c>
      <c r="N10" s="2">
        <f t="shared" si="0"/>
        <v>63600</v>
      </c>
      <c r="O10" s="2">
        <f t="shared" si="0"/>
        <v>35100</v>
      </c>
      <c r="P10" s="2">
        <f t="shared" si="0"/>
        <v>6900</v>
      </c>
    </row>
  </sheetData>
  <mergeCells count="8">
    <mergeCell ref="H2:H3"/>
    <mergeCell ref="A2:A3"/>
    <mergeCell ref="A1:F1"/>
    <mergeCell ref="C2:F2"/>
    <mergeCell ref="H1:P1"/>
    <mergeCell ref="J2:P2"/>
    <mergeCell ref="I2:I3"/>
    <mergeCell ref="B2:B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O8"/>
  <sheetViews>
    <sheetView showGridLines="0" workbookViewId="0">
      <selection activeCell="K19" sqref="K19"/>
    </sheetView>
  </sheetViews>
  <sheetFormatPr defaultRowHeight="15" x14ac:dyDescent="0.25"/>
  <cols>
    <col min="2" max="2" width="20" customWidth="1"/>
    <col min="3" max="3" width="19" customWidth="1"/>
    <col min="4" max="4" width="27.5703125" bestFit="1" customWidth="1"/>
    <col min="7" max="7" width="19.7109375" bestFit="1" customWidth="1"/>
  </cols>
  <sheetData>
    <row r="1" spans="1:15" ht="25.5" customHeight="1" thickBot="1" x14ac:dyDescent="0.3">
      <c r="A1" s="48" t="s">
        <v>1</v>
      </c>
      <c r="B1" s="49" t="s">
        <v>8</v>
      </c>
      <c r="C1" s="49"/>
      <c r="D1" s="49"/>
      <c r="F1" s="49" t="s">
        <v>1</v>
      </c>
      <c r="G1" s="49" t="s">
        <v>11</v>
      </c>
      <c r="H1" s="49"/>
      <c r="I1" s="49"/>
      <c r="J1" s="49"/>
      <c r="K1" s="49"/>
      <c r="L1" s="49"/>
      <c r="M1" s="49"/>
      <c r="N1" s="49"/>
      <c r="O1" s="49"/>
    </row>
    <row r="2" spans="1:15" ht="21.75" customHeight="1" thickBot="1" x14ac:dyDescent="0.3">
      <c r="A2" s="48"/>
      <c r="B2" s="51" t="s">
        <v>2</v>
      </c>
      <c r="C2" s="51" t="s">
        <v>9</v>
      </c>
      <c r="D2" s="51" t="s">
        <v>10</v>
      </c>
      <c r="F2" s="49"/>
      <c r="G2" s="52" t="s">
        <v>12</v>
      </c>
      <c r="H2" s="53" t="s">
        <v>13</v>
      </c>
      <c r="I2" s="53"/>
      <c r="J2" s="53"/>
      <c r="K2" s="53"/>
      <c r="L2" s="53"/>
      <c r="M2" s="53"/>
      <c r="N2" s="53"/>
      <c r="O2" s="53"/>
    </row>
    <row r="3" spans="1:15" ht="15.75" thickBot="1" x14ac:dyDescent="0.3">
      <c r="A3" s="47">
        <v>1</v>
      </c>
      <c r="B3" s="47">
        <v>60000</v>
      </c>
      <c r="C3" s="47">
        <v>35</v>
      </c>
      <c r="D3" s="47">
        <v>21000</v>
      </c>
      <c r="F3" s="49"/>
      <c r="G3" s="54"/>
      <c r="H3" s="50" t="s">
        <v>14</v>
      </c>
      <c r="I3" s="50" t="s">
        <v>15</v>
      </c>
      <c r="J3" s="50" t="s">
        <v>16</v>
      </c>
      <c r="K3" s="50" t="s">
        <v>17</v>
      </c>
      <c r="L3" s="50" t="s">
        <v>18</v>
      </c>
      <c r="M3" s="50" t="s">
        <v>19</v>
      </c>
      <c r="N3" s="50" t="s">
        <v>20</v>
      </c>
      <c r="O3" s="50" t="s">
        <v>21</v>
      </c>
    </row>
    <row r="4" spans="1:15" ht="15.75" thickBot="1" x14ac:dyDescent="0.3">
      <c r="A4" s="47">
        <v>2</v>
      </c>
      <c r="B4" s="47">
        <v>60000</v>
      </c>
      <c r="C4" s="47">
        <v>35</v>
      </c>
      <c r="D4" s="47">
        <v>21000</v>
      </c>
      <c r="F4" s="55">
        <v>1</v>
      </c>
      <c r="G4" s="55">
        <v>21000</v>
      </c>
      <c r="H4" s="55">
        <v>6300</v>
      </c>
      <c r="I4" s="55"/>
      <c r="J4" s="55">
        <v>4200</v>
      </c>
      <c r="K4" s="55">
        <v>8400</v>
      </c>
      <c r="L4" s="55">
        <v>2100</v>
      </c>
      <c r="M4" s="55"/>
      <c r="N4" s="55"/>
      <c r="O4" s="55"/>
    </row>
    <row r="5" spans="1:15" ht="15.75" thickBot="1" x14ac:dyDescent="0.3">
      <c r="A5" s="47">
        <v>3</v>
      </c>
      <c r="B5" s="47">
        <v>75000</v>
      </c>
      <c r="C5" s="47">
        <v>35</v>
      </c>
      <c r="D5" s="47">
        <v>26250</v>
      </c>
      <c r="F5" s="55">
        <v>2</v>
      </c>
      <c r="G5" s="55">
        <v>21000</v>
      </c>
      <c r="H5" s="55"/>
      <c r="I5" s="55">
        <v>6300</v>
      </c>
      <c r="J5" s="55"/>
      <c r="K5" s="55">
        <v>4200</v>
      </c>
      <c r="L5" s="55">
        <v>8400</v>
      </c>
      <c r="M5" s="55">
        <v>2100</v>
      </c>
      <c r="N5" s="55"/>
      <c r="O5" s="55"/>
    </row>
    <row r="6" spans="1:15" ht="15.75" thickBot="1" x14ac:dyDescent="0.3">
      <c r="A6" s="47">
        <v>4</v>
      </c>
      <c r="B6" s="47">
        <v>69000</v>
      </c>
      <c r="C6" s="47">
        <v>35</v>
      </c>
      <c r="D6" s="47">
        <v>24150</v>
      </c>
      <c r="E6" t="s">
        <v>22</v>
      </c>
      <c r="F6" s="55">
        <v>3</v>
      </c>
      <c r="G6" s="55">
        <v>26250</v>
      </c>
      <c r="H6" s="55"/>
      <c r="I6" s="55"/>
      <c r="J6" s="55">
        <v>7875</v>
      </c>
      <c r="K6" s="55"/>
      <c r="L6" s="55">
        <v>5250</v>
      </c>
      <c r="M6" s="55">
        <v>10500</v>
      </c>
      <c r="N6" s="55">
        <v>2625</v>
      </c>
      <c r="O6" s="55"/>
    </row>
    <row r="7" spans="1:15" ht="15.75" thickBot="1" x14ac:dyDescent="0.3">
      <c r="F7" s="55">
        <v>4</v>
      </c>
      <c r="G7" s="55">
        <v>24150</v>
      </c>
      <c r="H7" s="55"/>
      <c r="I7" s="55"/>
      <c r="J7" s="55"/>
      <c r="K7" s="55">
        <v>7245</v>
      </c>
      <c r="L7" s="55"/>
      <c r="M7" s="55">
        <v>4830</v>
      </c>
      <c r="N7" s="55">
        <v>9660</v>
      </c>
      <c r="O7" s="55">
        <v>2415</v>
      </c>
    </row>
    <row r="8" spans="1:15" ht="15.75" thickBot="1" x14ac:dyDescent="0.3">
      <c r="F8" s="56"/>
      <c r="G8" s="57" t="s">
        <v>7</v>
      </c>
      <c r="H8" s="55">
        <f>SUM(H4:H7)</f>
        <v>6300</v>
      </c>
      <c r="I8" s="55">
        <f t="shared" ref="I8:O8" si="0">SUM(I4:I7)</f>
        <v>6300</v>
      </c>
      <c r="J8" s="55">
        <f t="shared" si="0"/>
        <v>12075</v>
      </c>
      <c r="K8" s="55">
        <f t="shared" si="0"/>
        <v>19845</v>
      </c>
      <c r="L8" s="55">
        <f t="shared" si="0"/>
        <v>15750</v>
      </c>
      <c r="M8" s="55">
        <f t="shared" si="0"/>
        <v>17430</v>
      </c>
      <c r="N8" s="55">
        <f t="shared" si="0"/>
        <v>12285</v>
      </c>
      <c r="O8" s="55">
        <f t="shared" si="0"/>
        <v>2415</v>
      </c>
    </row>
  </sheetData>
  <mergeCells count="6">
    <mergeCell ref="H2:O2"/>
    <mergeCell ref="A1:A2"/>
    <mergeCell ref="F1:F3"/>
    <mergeCell ref="B1:D1"/>
    <mergeCell ref="G1:O1"/>
    <mergeCell ref="G2:G3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F8"/>
  <sheetViews>
    <sheetView showGridLines="0" workbookViewId="0">
      <selection activeCell="G20" sqref="G20"/>
    </sheetView>
  </sheetViews>
  <sheetFormatPr defaultRowHeight="15" x14ac:dyDescent="0.25"/>
  <cols>
    <col min="1" max="1" width="23.7109375" customWidth="1"/>
    <col min="2" max="2" width="14.42578125" customWidth="1"/>
    <col min="3" max="3" width="12.28515625" customWidth="1"/>
    <col min="4" max="5" width="11.85546875" customWidth="1"/>
    <col min="6" max="6" width="12" customWidth="1"/>
  </cols>
  <sheetData>
    <row r="1" spans="1:6" ht="23.25" customHeight="1" thickBot="1" x14ac:dyDescent="0.3">
      <c r="A1" s="16" t="s">
        <v>23</v>
      </c>
      <c r="B1" s="16"/>
      <c r="C1" s="16"/>
      <c r="D1" s="16"/>
      <c r="E1" s="16"/>
      <c r="F1" s="16"/>
    </row>
    <row r="2" spans="1:6" ht="15.75" thickBot="1" x14ac:dyDescent="0.3">
      <c r="A2" s="3" t="s">
        <v>24</v>
      </c>
      <c r="B2" s="11" t="s">
        <v>25</v>
      </c>
      <c r="C2" s="11"/>
      <c r="D2" s="11"/>
      <c r="E2" s="11"/>
      <c r="F2" s="11"/>
    </row>
    <row r="3" spans="1:6" ht="15.75" thickBot="1" x14ac:dyDescent="0.3">
      <c r="A3" s="4"/>
      <c r="B3" s="3" t="s">
        <v>26</v>
      </c>
      <c r="C3" s="3" t="s">
        <v>27</v>
      </c>
      <c r="D3" s="3" t="s">
        <v>15</v>
      </c>
      <c r="E3" s="3" t="s">
        <v>16</v>
      </c>
      <c r="F3" s="3" t="s">
        <v>7</v>
      </c>
    </row>
    <row r="4" spans="1:6" ht="15.75" thickBot="1" x14ac:dyDescent="0.3">
      <c r="A4" s="5" t="s">
        <v>28</v>
      </c>
      <c r="B4" s="6">
        <v>6000</v>
      </c>
      <c r="C4" s="6">
        <v>24000</v>
      </c>
      <c r="D4" s="6">
        <v>12000</v>
      </c>
      <c r="E4" s="6">
        <v>6000</v>
      </c>
      <c r="F4" s="6">
        <v>48000</v>
      </c>
    </row>
    <row r="5" spans="1:6" ht="15.75" thickBot="1" x14ac:dyDescent="0.3">
      <c r="A5" s="5" t="s">
        <v>29</v>
      </c>
      <c r="B5" s="6">
        <v>9000</v>
      </c>
      <c r="C5" s="6">
        <v>30000</v>
      </c>
      <c r="D5" s="6">
        <v>18000</v>
      </c>
      <c r="E5" s="6"/>
      <c r="F5" s="6">
        <v>57000</v>
      </c>
    </row>
    <row r="6" spans="1:6" ht="15.75" thickBot="1" x14ac:dyDescent="0.3">
      <c r="A6" s="5" t="s">
        <v>30</v>
      </c>
      <c r="B6" s="6"/>
      <c r="C6" s="6"/>
      <c r="D6" s="6"/>
      <c r="E6" s="6"/>
      <c r="F6" s="6"/>
    </row>
    <row r="7" spans="1:6" ht="15.75" thickBot="1" x14ac:dyDescent="0.3">
      <c r="A7" s="5" t="s">
        <v>31</v>
      </c>
      <c r="B7" s="6"/>
      <c r="C7" s="6"/>
      <c r="D7" s="6"/>
      <c r="E7" s="6"/>
      <c r="F7" s="6"/>
    </row>
    <row r="8" spans="1:6" ht="15.75" thickBot="1" x14ac:dyDescent="0.3">
      <c r="A8" s="5" t="s">
        <v>72</v>
      </c>
      <c r="B8" s="6">
        <v>15000</v>
      </c>
      <c r="C8" s="6">
        <v>54000</v>
      </c>
      <c r="D8" s="6">
        <v>30000</v>
      </c>
      <c r="E8" s="6">
        <v>6000</v>
      </c>
      <c r="F8" s="6">
        <v>105000</v>
      </c>
    </row>
  </sheetData>
  <mergeCells count="2">
    <mergeCell ref="A1:F1"/>
    <mergeCell ref="B2:F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O38"/>
  <sheetViews>
    <sheetView showGridLines="0" topLeftCell="A13" zoomScale="86" zoomScaleNormal="86" workbookViewId="0">
      <selection activeCell="R34" sqref="R34"/>
    </sheetView>
  </sheetViews>
  <sheetFormatPr defaultRowHeight="15" x14ac:dyDescent="0.25"/>
  <cols>
    <col min="1" max="1" width="38.42578125" bestFit="1" customWidth="1"/>
    <col min="2" max="2" width="15.5703125" customWidth="1"/>
    <col min="3" max="3" width="15.28515625" customWidth="1"/>
    <col min="4" max="4" width="14" customWidth="1"/>
    <col min="5" max="5" width="14.28515625" customWidth="1"/>
    <col min="6" max="6" width="16" customWidth="1"/>
    <col min="9" max="9" width="40.85546875" customWidth="1"/>
    <col min="10" max="10" width="12.5703125" customWidth="1"/>
    <col min="11" max="11" width="13.42578125" customWidth="1"/>
    <col min="12" max="12" width="13.85546875" customWidth="1"/>
    <col min="13" max="13" width="12.5703125" customWidth="1"/>
    <col min="14" max="14" width="11.28515625" customWidth="1"/>
  </cols>
  <sheetData>
    <row r="1" spans="1:15" ht="31.5" customHeight="1" thickBot="1" x14ac:dyDescent="0.3">
      <c r="A1" s="17" t="s">
        <v>32</v>
      </c>
      <c r="B1" s="17"/>
      <c r="C1" s="17"/>
      <c r="D1" s="17"/>
      <c r="E1" s="17"/>
      <c r="F1" s="17"/>
      <c r="I1" s="30" t="s">
        <v>56</v>
      </c>
      <c r="J1" s="30"/>
      <c r="K1" s="30"/>
      <c r="L1" s="30"/>
      <c r="M1" s="30"/>
      <c r="O1" s="8"/>
    </row>
    <row r="2" spans="1:15" ht="26.25" customHeight="1" thickBot="1" x14ac:dyDescent="0.35">
      <c r="A2" s="19" t="s">
        <v>33</v>
      </c>
      <c r="B2" s="19" t="s">
        <v>34</v>
      </c>
      <c r="C2" s="19"/>
      <c r="D2" s="19"/>
      <c r="E2" s="19"/>
      <c r="F2" s="19"/>
      <c r="I2" s="31" t="s">
        <v>57</v>
      </c>
      <c r="J2" s="32" t="s">
        <v>58</v>
      </c>
      <c r="K2" s="32"/>
      <c r="L2" s="32"/>
      <c r="M2" s="32"/>
    </row>
    <row r="3" spans="1:15" ht="21" customHeight="1" thickBot="1" x14ac:dyDescent="0.35">
      <c r="A3" s="19"/>
      <c r="B3" s="20" t="s">
        <v>14</v>
      </c>
      <c r="C3" s="20" t="s">
        <v>15</v>
      </c>
      <c r="D3" s="20" t="s">
        <v>16</v>
      </c>
      <c r="E3" s="20" t="s">
        <v>17</v>
      </c>
      <c r="F3" s="20" t="s">
        <v>7</v>
      </c>
      <c r="I3" s="33"/>
      <c r="J3" s="34" t="s">
        <v>14</v>
      </c>
      <c r="K3" s="35" t="s">
        <v>15</v>
      </c>
      <c r="L3" s="35" t="s">
        <v>16</v>
      </c>
      <c r="M3" s="35" t="s">
        <v>17</v>
      </c>
    </row>
    <row r="4" spans="1:15" ht="16.5" thickBot="1" x14ac:dyDescent="0.3">
      <c r="A4" s="18" t="s">
        <v>35</v>
      </c>
      <c r="B4" s="22">
        <v>14700</v>
      </c>
      <c r="C4" s="22">
        <v>14700</v>
      </c>
      <c r="D4" s="22">
        <v>10500</v>
      </c>
      <c r="E4" s="22">
        <v>2100</v>
      </c>
      <c r="F4" s="22">
        <f>SUM(B4:E4)</f>
        <v>42000</v>
      </c>
      <c r="I4" s="29" t="s">
        <v>59</v>
      </c>
      <c r="J4" s="38">
        <v>6000</v>
      </c>
      <c r="K4" s="38">
        <v>30000</v>
      </c>
      <c r="L4" s="38">
        <v>55500</v>
      </c>
      <c r="M4" s="38">
        <v>66900</v>
      </c>
    </row>
    <row r="5" spans="1:15" ht="16.5" thickBot="1" x14ac:dyDescent="0.3">
      <c r="A5" s="18" t="s">
        <v>36</v>
      </c>
      <c r="B5" s="22">
        <v>10980</v>
      </c>
      <c r="C5" s="22">
        <v>10980</v>
      </c>
      <c r="D5" s="22">
        <v>10980</v>
      </c>
      <c r="E5" s="22">
        <v>10980</v>
      </c>
      <c r="F5" s="22">
        <f t="shared" ref="F5:F24" si="0">SUM(B5:E5)</f>
        <v>43920</v>
      </c>
      <c r="I5" s="29" t="s">
        <v>73</v>
      </c>
      <c r="J5" s="38">
        <v>54000</v>
      </c>
      <c r="K5" s="38">
        <v>30000</v>
      </c>
      <c r="L5" s="38">
        <v>6000</v>
      </c>
      <c r="M5" s="38" t="s">
        <v>55</v>
      </c>
    </row>
    <row r="6" spans="1:15" ht="16.5" thickBot="1" x14ac:dyDescent="0.3">
      <c r="A6" s="18" t="s">
        <v>37</v>
      </c>
      <c r="B6" s="22">
        <v>1020</v>
      </c>
      <c r="C6" s="22">
        <v>1020</v>
      </c>
      <c r="D6" s="22">
        <v>1020</v>
      </c>
      <c r="E6" s="22">
        <v>1020</v>
      </c>
      <c r="F6" s="22">
        <f t="shared" si="0"/>
        <v>4080</v>
      </c>
      <c r="I6" s="29" t="s">
        <v>60</v>
      </c>
      <c r="J6" s="39"/>
      <c r="K6" s="40"/>
      <c r="L6" s="40"/>
      <c r="M6" s="41"/>
    </row>
    <row r="7" spans="1:15" ht="16.5" thickBot="1" x14ac:dyDescent="0.3">
      <c r="A7" s="18" t="s">
        <v>38</v>
      </c>
      <c r="B7" s="22">
        <v>1020</v>
      </c>
      <c r="C7" s="22">
        <v>1020</v>
      </c>
      <c r="D7" s="22">
        <v>1020</v>
      </c>
      <c r="E7" s="22">
        <v>1020</v>
      </c>
      <c r="F7" s="22">
        <f t="shared" si="0"/>
        <v>4080</v>
      </c>
      <c r="I7" s="36" t="s">
        <v>63</v>
      </c>
      <c r="J7" s="37">
        <f ca="1">SUM(J4:J7)</f>
        <v>60000</v>
      </c>
      <c r="K7" s="37">
        <f ca="1">SUM(K4:K7)</f>
        <v>60000</v>
      </c>
      <c r="L7" s="37">
        <f ca="1">SUM(L4:L7)</f>
        <v>61500</v>
      </c>
      <c r="M7" s="37">
        <f>SUM(M4:M5)</f>
        <v>66900</v>
      </c>
    </row>
    <row r="8" spans="1:15" ht="16.5" thickBot="1" x14ac:dyDescent="0.3">
      <c r="A8" s="18" t="s">
        <v>39</v>
      </c>
      <c r="B8" s="22">
        <v>3600</v>
      </c>
      <c r="C8" s="22">
        <v>3600</v>
      </c>
      <c r="D8" s="22">
        <v>3600</v>
      </c>
      <c r="E8" s="22">
        <v>3600</v>
      </c>
      <c r="F8" s="22">
        <f t="shared" si="0"/>
        <v>14400</v>
      </c>
      <c r="I8" s="26"/>
      <c r="J8" s="27"/>
      <c r="K8" s="27"/>
      <c r="L8" s="27"/>
      <c r="M8" s="28"/>
    </row>
    <row r="9" spans="1:15" ht="16.5" thickBot="1" x14ac:dyDescent="0.3">
      <c r="A9" s="18" t="s">
        <v>40</v>
      </c>
      <c r="B9" s="22">
        <v>6000</v>
      </c>
      <c r="C9" s="22">
        <v>6000</v>
      </c>
      <c r="D9" s="22">
        <v>6000</v>
      </c>
      <c r="E9" s="22">
        <v>7500</v>
      </c>
      <c r="F9" s="22">
        <f t="shared" si="0"/>
        <v>25500</v>
      </c>
      <c r="I9" s="10" t="s">
        <v>61</v>
      </c>
      <c r="J9" s="13"/>
      <c r="K9" s="14"/>
      <c r="L9" s="14"/>
      <c r="M9" s="15"/>
    </row>
    <row r="10" spans="1:15" ht="16.5" thickBot="1" x14ac:dyDescent="0.3">
      <c r="A10" s="18" t="s">
        <v>41</v>
      </c>
      <c r="B10" s="22">
        <v>2100</v>
      </c>
      <c r="C10" s="22">
        <v>2100</v>
      </c>
      <c r="D10" s="22">
        <v>2100</v>
      </c>
      <c r="E10" s="22">
        <v>2100</v>
      </c>
      <c r="F10" s="22">
        <f t="shared" si="0"/>
        <v>8400</v>
      </c>
      <c r="H10" s="7"/>
      <c r="I10" s="29" t="s">
        <v>62</v>
      </c>
      <c r="J10" s="38">
        <v>6300</v>
      </c>
      <c r="K10" s="38">
        <v>6300</v>
      </c>
      <c r="L10" s="38">
        <v>12075</v>
      </c>
      <c r="M10" s="38">
        <v>19845</v>
      </c>
    </row>
    <row r="11" spans="1:15" ht="16.5" thickBot="1" x14ac:dyDescent="0.3">
      <c r="A11" s="18" t="s">
        <v>42</v>
      </c>
      <c r="B11" s="22">
        <v>600</v>
      </c>
      <c r="C11" s="22">
        <v>600</v>
      </c>
      <c r="D11" s="22">
        <v>850</v>
      </c>
      <c r="E11" s="22">
        <v>750</v>
      </c>
      <c r="F11" s="22">
        <f t="shared" si="0"/>
        <v>2800</v>
      </c>
      <c r="I11" s="29" t="s">
        <v>35</v>
      </c>
      <c r="J11" s="38">
        <v>14700</v>
      </c>
      <c r="K11" s="38">
        <v>14700</v>
      </c>
      <c r="L11" s="38">
        <v>10500</v>
      </c>
      <c r="M11" s="38">
        <v>2100</v>
      </c>
    </row>
    <row r="12" spans="1:15" ht="16.5" thickBot="1" x14ac:dyDescent="0.3">
      <c r="A12" s="18" t="s">
        <v>43</v>
      </c>
      <c r="B12" s="22">
        <v>250</v>
      </c>
      <c r="C12" s="22">
        <v>250</v>
      </c>
      <c r="D12" s="22">
        <v>250</v>
      </c>
      <c r="E12" s="22">
        <v>250</v>
      </c>
      <c r="F12" s="22">
        <f t="shared" si="0"/>
        <v>1000</v>
      </c>
      <c r="I12" s="29" t="s">
        <v>36</v>
      </c>
      <c r="J12" s="38">
        <v>10980</v>
      </c>
      <c r="K12" s="38">
        <v>10980</v>
      </c>
      <c r="L12" s="38">
        <v>10980</v>
      </c>
      <c r="M12" s="38">
        <v>10980</v>
      </c>
    </row>
    <row r="13" spans="1:15" ht="16.5" thickBot="1" x14ac:dyDescent="0.3">
      <c r="A13" s="18" t="s">
        <v>44</v>
      </c>
      <c r="B13" s="22">
        <v>400</v>
      </c>
      <c r="C13" s="22">
        <v>400</v>
      </c>
      <c r="D13" s="22">
        <v>400</v>
      </c>
      <c r="E13" s="22">
        <v>400</v>
      </c>
      <c r="F13" s="22">
        <f t="shared" si="0"/>
        <v>1600</v>
      </c>
      <c r="I13" s="29" t="s">
        <v>37</v>
      </c>
      <c r="J13" s="38">
        <v>1020</v>
      </c>
      <c r="K13" s="38">
        <v>1020</v>
      </c>
      <c r="L13" s="38">
        <v>1020</v>
      </c>
      <c r="M13" s="38">
        <v>1020</v>
      </c>
    </row>
    <row r="14" spans="1:15" ht="16.5" thickBot="1" x14ac:dyDescent="0.3">
      <c r="A14" s="18" t="s">
        <v>45</v>
      </c>
      <c r="B14" s="22">
        <v>300</v>
      </c>
      <c r="C14" s="22">
        <v>300</v>
      </c>
      <c r="D14" s="22">
        <v>300</v>
      </c>
      <c r="E14" s="22">
        <v>300</v>
      </c>
      <c r="F14" s="22">
        <f t="shared" si="0"/>
        <v>1200</v>
      </c>
      <c r="I14" s="29" t="s">
        <v>38</v>
      </c>
      <c r="J14" s="38">
        <v>1020</v>
      </c>
      <c r="K14" s="38">
        <v>1020</v>
      </c>
      <c r="L14" s="38">
        <v>1020</v>
      </c>
      <c r="M14" s="38">
        <v>1020</v>
      </c>
    </row>
    <row r="15" spans="1:15" ht="16.5" thickBot="1" x14ac:dyDescent="0.3">
      <c r="A15" s="18" t="s">
        <v>46</v>
      </c>
      <c r="B15" s="22">
        <v>300</v>
      </c>
      <c r="C15" s="22">
        <v>300</v>
      </c>
      <c r="D15" s="22">
        <v>300</v>
      </c>
      <c r="E15" s="22">
        <v>300</v>
      </c>
      <c r="F15" s="22">
        <f t="shared" si="0"/>
        <v>1200</v>
      </c>
      <c r="I15" s="29" t="s">
        <v>39</v>
      </c>
      <c r="J15" s="38">
        <v>3600</v>
      </c>
      <c r="K15" s="38">
        <v>3600</v>
      </c>
      <c r="L15" s="38">
        <v>3600</v>
      </c>
      <c r="M15" s="38">
        <v>3600</v>
      </c>
    </row>
    <row r="16" spans="1:15" ht="16.5" thickBot="1" x14ac:dyDescent="0.3">
      <c r="A16" s="18" t="s">
        <v>47</v>
      </c>
      <c r="B16" s="23" t="s">
        <v>55</v>
      </c>
      <c r="C16" s="22">
        <v>300</v>
      </c>
      <c r="D16" s="22" t="s">
        <v>55</v>
      </c>
      <c r="E16" s="22" t="s">
        <v>55</v>
      </c>
      <c r="F16" s="22">
        <f t="shared" si="0"/>
        <v>300</v>
      </c>
      <c r="I16" s="29" t="s">
        <v>40</v>
      </c>
      <c r="J16" s="38">
        <v>6000</v>
      </c>
      <c r="K16" s="38">
        <v>6000</v>
      </c>
      <c r="L16" s="38">
        <v>6000</v>
      </c>
      <c r="M16" s="38">
        <v>7500</v>
      </c>
    </row>
    <row r="17" spans="1:13" ht="16.5" thickBot="1" x14ac:dyDescent="0.3">
      <c r="A17" s="18" t="s">
        <v>48</v>
      </c>
      <c r="B17" s="22">
        <v>400</v>
      </c>
      <c r="C17" s="22">
        <v>400</v>
      </c>
      <c r="D17" s="22">
        <v>400</v>
      </c>
      <c r="E17" s="22">
        <v>400</v>
      </c>
      <c r="F17" s="22">
        <f t="shared" si="0"/>
        <v>1600</v>
      </c>
      <c r="I17" s="29" t="s">
        <v>41</v>
      </c>
      <c r="J17" s="38">
        <v>2100</v>
      </c>
      <c r="K17" s="38">
        <v>2100</v>
      </c>
      <c r="L17" s="38">
        <v>2100</v>
      </c>
      <c r="M17" s="38">
        <v>2100</v>
      </c>
    </row>
    <row r="18" spans="1:13" ht="16.5" thickBot="1" x14ac:dyDescent="0.3">
      <c r="A18" s="18" t="s">
        <v>49</v>
      </c>
      <c r="B18" s="22"/>
      <c r="C18" s="22"/>
      <c r="D18" s="22"/>
      <c r="E18" s="22"/>
      <c r="F18" s="22">
        <f t="shared" si="0"/>
        <v>0</v>
      </c>
      <c r="I18" s="29" t="s">
        <v>42</v>
      </c>
      <c r="J18" s="38">
        <v>600</v>
      </c>
      <c r="K18" s="38">
        <v>600</v>
      </c>
      <c r="L18" s="38">
        <v>850</v>
      </c>
      <c r="M18" s="38">
        <v>750</v>
      </c>
    </row>
    <row r="19" spans="1:13" ht="16.5" thickBot="1" x14ac:dyDescent="0.3">
      <c r="A19" s="18" t="s">
        <v>71</v>
      </c>
      <c r="B19" s="22"/>
      <c r="C19" s="22"/>
      <c r="D19" s="22"/>
      <c r="E19" s="22"/>
      <c r="F19" s="22">
        <f t="shared" si="0"/>
        <v>0</v>
      </c>
      <c r="I19" s="29" t="s">
        <v>43</v>
      </c>
      <c r="J19" s="38">
        <v>250</v>
      </c>
      <c r="K19" s="38">
        <v>250</v>
      </c>
      <c r="L19" s="38">
        <v>250</v>
      </c>
      <c r="M19" s="38">
        <v>250</v>
      </c>
    </row>
    <row r="20" spans="1:13" ht="16.5" thickBot="1" x14ac:dyDescent="0.3">
      <c r="A20" s="18" t="s">
        <v>50</v>
      </c>
      <c r="B20" s="22"/>
      <c r="C20" s="22"/>
      <c r="D20" s="22"/>
      <c r="E20" s="22"/>
      <c r="F20" s="22">
        <f t="shared" si="0"/>
        <v>0</v>
      </c>
      <c r="I20" s="29" t="s">
        <v>44</v>
      </c>
      <c r="J20" s="38">
        <v>400</v>
      </c>
      <c r="K20" s="38">
        <v>400</v>
      </c>
      <c r="L20" s="38">
        <v>400</v>
      </c>
      <c r="M20" s="38">
        <v>400</v>
      </c>
    </row>
    <row r="21" spans="1:13" ht="16.5" thickBot="1" x14ac:dyDescent="0.3">
      <c r="A21" s="18" t="s">
        <v>53</v>
      </c>
      <c r="B21" s="22">
        <v>12500</v>
      </c>
      <c r="C21" s="22">
        <v>7500</v>
      </c>
      <c r="D21" s="22"/>
      <c r="E21" s="22"/>
      <c r="F21" s="22">
        <f t="shared" si="0"/>
        <v>20000</v>
      </c>
      <c r="I21" s="29" t="s">
        <v>45</v>
      </c>
      <c r="J21" s="38">
        <v>300</v>
      </c>
      <c r="K21" s="38">
        <v>300</v>
      </c>
      <c r="L21" s="38">
        <v>300</v>
      </c>
      <c r="M21" s="38">
        <v>300</v>
      </c>
    </row>
    <row r="22" spans="1:13" ht="16.5" thickBot="1" x14ac:dyDescent="0.3">
      <c r="A22" s="18" t="s">
        <v>52</v>
      </c>
      <c r="B22" s="22">
        <v>5000</v>
      </c>
      <c r="C22" s="22">
        <v>5000</v>
      </c>
      <c r="D22" s="22">
        <v>5000</v>
      </c>
      <c r="E22" s="22"/>
      <c r="F22" s="22">
        <f t="shared" si="0"/>
        <v>15000</v>
      </c>
      <c r="I22" s="29" t="s">
        <v>46</v>
      </c>
      <c r="J22" s="38">
        <v>300</v>
      </c>
      <c r="K22" s="38">
        <v>300</v>
      </c>
      <c r="L22" s="38">
        <v>300</v>
      </c>
      <c r="M22" s="38">
        <v>300</v>
      </c>
    </row>
    <row r="23" spans="1:13" ht="16.5" thickBot="1" x14ac:dyDescent="0.3">
      <c r="A23" s="18" t="s">
        <v>51</v>
      </c>
      <c r="B23" s="22">
        <v>750</v>
      </c>
      <c r="C23" s="22">
        <v>600</v>
      </c>
      <c r="D23" s="22">
        <v>400</v>
      </c>
      <c r="E23" s="22">
        <v>300</v>
      </c>
      <c r="F23" s="22">
        <f t="shared" si="0"/>
        <v>2050</v>
      </c>
      <c r="I23" s="29" t="s">
        <v>47</v>
      </c>
      <c r="J23" s="42" t="s">
        <v>55</v>
      </c>
      <c r="K23" s="38">
        <v>300</v>
      </c>
      <c r="L23" s="38" t="s">
        <v>55</v>
      </c>
      <c r="M23" s="38" t="s">
        <v>55</v>
      </c>
    </row>
    <row r="24" spans="1:13" ht="16.5" thickBot="1" x14ac:dyDescent="0.3">
      <c r="A24" s="18" t="s">
        <v>54</v>
      </c>
      <c r="B24" s="22"/>
      <c r="C24" s="22">
        <v>2000</v>
      </c>
      <c r="D24" s="22">
        <v>3400</v>
      </c>
      <c r="E24" s="22"/>
      <c r="F24" s="22">
        <f t="shared" si="0"/>
        <v>5400</v>
      </c>
      <c r="I24" s="29" t="s">
        <v>48</v>
      </c>
      <c r="J24" s="38">
        <v>400</v>
      </c>
      <c r="K24" s="38">
        <v>400</v>
      </c>
      <c r="L24" s="38">
        <v>400</v>
      </c>
      <c r="M24" s="38">
        <v>400</v>
      </c>
    </row>
    <row r="25" spans="1:13" ht="19.5" thickBot="1" x14ac:dyDescent="0.35">
      <c r="A25" s="24" t="s">
        <v>7</v>
      </c>
      <c r="B25" s="25">
        <f>SUM(B4:B24)</f>
        <v>59920</v>
      </c>
      <c r="C25" s="25">
        <f t="shared" ref="C25:E25" si="1">SUM(C4:C24)</f>
        <v>57070</v>
      </c>
      <c r="D25" s="25">
        <f t="shared" si="1"/>
        <v>46520</v>
      </c>
      <c r="E25" s="25">
        <f t="shared" si="1"/>
        <v>31020</v>
      </c>
      <c r="F25" s="25"/>
      <c r="I25" s="29" t="s">
        <v>49</v>
      </c>
      <c r="J25" s="38"/>
      <c r="K25" s="38"/>
      <c r="L25" s="38"/>
      <c r="M25" s="38"/>
    </row>
    <row r="26" spans="1:13" ht="16.5" thickBot="1" x14ac:dyDescent="0.3">
      <c r="B26" s="9"/>
      <c r="E26" s="9"/>
      <c r="I26" s="29" t="s">
        <v>71</v>
      </c>
      <c r="J26" s="38"/>
      <c r="K26" s="38"/>
      <c r="L26" s="38"/>
      <c r="M26" s="38"/>
    </row>
    <row r="27" spans="1:13" ht="16.5" thickBot="1" x14ac:dyDescent="0.3">
      <c r="I27" s="29" t="s">
        <v>50</v>
      </c>
      <c r="J27" s="38"/>
      <c r="K27" s="38"/>
      <c r="L27" s="38"/>
      <c r="M27" s="38"/>
    </row>
    <row r="28" spans="1:13" ht="16.5" thickBot="1" x14ac:dyDescent="0.3">
      <c r="I28" s="29" t="s">
        <v>53</v>
      </c>
      <c r="J28" s="38">
        <v>12500</v>
      </c>
      <c r="K28" s="38">
        <v>7500</v>
      </c>
      <c r="L28" s="38"/>
      <c r="M28" s="38"/>
    </row>
    <row r="29" spans="1:13" ht="16.5" thickBot="1" x14ac:dyDescent="0.3">
      <c r="I29" s="29" t="s">
        <v>52</v>
      </c>
      <c r="J29" s="38">
        <v>5000</v>
      </c>
      <c r="K29" s="38">
        <v>5000</v>
      </c>
      <c r="L29" s="38">
        <v>5000</v>
      </c>
      <c r="M29" s="38"/>
    </row>
    <row r="30" spans="1:13" ht="16.5" thickBot="1" x14ac:dyDescent="0.3">
      <c r="I30" s="29" t="s">
        <v>51</v>
      </c>
      <c r="J30" s="38">
        <v>750</v>
      </c>
      <c r="K30" s="38">
        <v>600</v>
      </c>
      <c r="L30" s="38">
        <v>400</v>
      </c>
      <c r="M30" s="38">
        <v>300</v>
      </c>
    </row>
    <row r="31" spans="1:13" ht="16.5" thickBot="1" x14ac:dyDescent="0.3">
      <c r="I31" s="29" t="s">
        <v>54</v>
      </c>
      <c r="J31" s="38"/>
      <c r="K31" s="38">
        <v>2000</v>
      </c>
      <c r="L31" s="38">
        <v>3400</v>
      </c>
      <c r="M31" s="38"/>
    </row>
    <row r="32" spans="1:13" ht="21.75" customHeight="1" thickBot="1" x14ac:dyDescent="0.3">
      <c r="I32" s="43" t="s">
        <v>64</v>
      </c>
      <c r="J32" s="44">
        <f>SUM(J10:J31)</f>
        <v>66220</v>
      </c>
      <c r="K32" s="44">
        <f>SUM(K10:K31)</f>
        <v>63370</v>
      </c>
      <c r="L32" s="44">
        <f>SUM(L10:L31)</f>
        <v>58595</v>
      </c>
      <c r="M32" s="44">
        <f>SUM(M10:M31)</f>
        <v>50865</v>
      </c>
    </row>
    <row r="33" spans="9:13" ht="20.25" customHeight="1" thickBot="1" x14ac:dyDescent="0.3">
      <c r="I33" s="45" t="s">
        <v>65</v>
      </c>
      <c r="J33" s="12"/>
      <c r="K33" s="12"/>
      <c r="L33" s="12"/>
      <c r="M33" s="46"/>
    </row>
    <row r="34" spans="9:13" ht="16.5" thickBot="1" x14ac:dyDescent="0.3">
      <c r="I34" s="29" t="s">
        <v>66</v>
      </c>
      <c r="J34" s="21">
        <f ca="1">J7-J32</f>
        <v>-6220</v>
      </c>
      <c r="K34" s="21">
        <f ca="1">K7-K32</f>
        <v>-3370</v>
      </c>
      <c r="L34" s="21">
        <f ca="1">L7-L32</f>
        <v>2905</v>
      </c>
      <c r="M34" s="21">
        <f>M7-M32</f>
        <v>16035</v>
      </c>
    </row>
    <row r="35" spans="9:13" ht="16.5" thickBot="1" x14ac:dyDescent="0.3">
      <c r="I35" s="29" t="s">
        <v>67</v>
      </c>
      <c r="J35" s="21">
        <v>4250</v>
      </c>
      <c r="K35" s="21">
        <v>30</v>
      </c>
      <c r="L35" s="21">
        <v>60</v>
      </c>
      <c r="M35" s="21">
        <v>2965</v>
      </c>
    </row>
    <row r="36" spans="9:13" ht="16.5" thickBot="1" x14ac:dyDescent="0.3">
      <c r="I36" s="29" t="s">
        <v>69</v>
      </c>
      <c r="J36" s="21">
        <f ca="1">J34+J35</f>
        <v>-1970</v>
      </c>
      <c r="K36" s="21">
        <f t="shared" ref="K36:M36" ca="1" si="2">K34+K35</f>
        <v>-3340</v>
      </c>
      <c r="L36" s="21">
        <f t="shared" ca="1" si="2"/>
        <v>2965</v>
      </c>
      <c r="M36" s="21">
        <f t="shared" si="2"/>
        <v>19000</v>
      </c>
    </row>
    <row r="37" spans="9:13" ht="16.5" thickBot="1" x14ac:dyDescent="0.3">
      <c r="I37" s="29" t="s">
        <v>70</v>
      </c>
      <c r="J37" s="21">
        <v>2000</v>
      </c>
      <c r="K37" s="21">
        <v>3400</v>
      </c>
      <c r="L37" s="21"/>
      <c r="M37" s="21"/>
    </row>
    <row r="38" spans="9:13" ht="16.5" thickBot="1" x14ac:dyDescent="0.3">
      <c r="I38" s="29" t="s">
        <v>68</v>
      </c>
      <c r="J38" s="21">
        <f ca="1">J36+J37</f>
        <v>30</v>
      </c>
      <c r="K38" s="21">
        <f t="shared" ref="K38:M38" ca="1" si="3">K36+K37</f>
        <v>60</v>
      </c>
      <c r="L38" s="21">
        <f t="shared" ca="1" si="3"/>
        <v>2965</v>
      </c>
      <c r="M38" s="21">
        <f t="shared" si="3"/>
        <v>19000</v>
      </c>
    </row>
  </sheetData>
  <mergeCells count="10">
    <mergeCell ref="I33:M33"/>
    <mergeCell ref="J9:M9"/>
    <mergeCell ref="J6:M6"/>
    <mergeCell ref="I8:M8"/>
    <mergeCell ref="A1:F1"/>
    <mergeCell ref="B2:F2"/>
    <mergeCell ref="A2:A3"/>
    <mergeCell ref="I1:M1"/>
    <mergeCell ref="J2:M2"/>
    <mergeCell ref="I2:I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Projeção de Vendas</vt:lpstr>
      <vt:lpstr>Metas de Compras e Previs. Vend</vt:lpstr>
      <vt:lpstr>Levantamentos dos Valores</vt:lpstr>
      <vt:lpstr>Levantamento dos Compromissos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Aluno</dc:creator>
  <cp:lastModifiedBy>Italo</cp:lastModifiedBy>
  <dcterms:created xsi:type="dcterms:W3CDTF">2017-05-17T18:54:30Z</dcterms:created>
  <dcterms:modified xsi:type="dcterms:W3CDTF">2018-07-06T13:18:29Z</dcterms:modified>
</cp:coreProperties>
</file>